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меню" sheetId="1" r:id="rId1"/>
    <sheet name="ведомость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1" i="2" l="1"/>
  <c r="O11" i="2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7" i="2"/>
  <c r="P7" i="2" s="1"/>
  <c r="O8" i="2"/>
  <c r="P8" i="2" s="1"/>
  <c r="O9" i="2"/>
  <c r="P9" i="2" s="1"/>
  <c r="O10" i="2"/>
  <c r="P10" i="2" s="1"/>
  <c r="O6" i="2"/>
  <c r="P6" i="2" s="1"/>
  <c r="E23" i="1" l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D23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D35" i="1"/>
  <c r="E68" i="1" l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D68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D61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D54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D48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D41" i="1"/>
  <c r="E29" i="1"/>
  <c r="F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D29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D15" i="1"/>
  <c r="S8" i="1"/>
  <c r="S69" i="1" s="1"/>
  <c r="J8" i="1"/>
  <c r="J69" i="1" s="1"/>
  <c r="K8" i="1"/>
  <c r="K69" i="1" s="1"/>
  <c r="L8" i="1"/>
  <c r="L69" i="1" s="1"/>
  <c r="M8" i="1"/>
  <c r="M69" i="1" s="1"/>
  <c r="N8" i="1"/>
  <c r="N69" i="1" s="1"/>
  <c r="O8" i="1"/>
  <c r="O69" i="1" s="1"/>
  <c r="P8" i="1"/>
  <c r="P69" i="1" s="1"/>
  <c r="Q8" i="1"/>
  <c r="Q69" i="1" s="1"/>
  <c r="R8" i="1"/>
  <c r="R69" i="1" s="1"/>
  <c r="T8" i="1"/>
  <c r="T69" i="1" s="1"/>
  <c r="U8" i="1"/>
  <c r="U69" i="1" s="1"/>
  <c r="I8" i="1"/>
  <c r="I69" i="1" s="1"/>
  <c r="H8" i="1"/>
  <c r="H69" i="1" s="1"/>
  <c r="E8" i="1"/>
  <c r="E69" i="1" s="1"/>
  <c r="F8" i="1"/>
  <c r="F69" i="1" s="1"/>
  <c r="G8" i="1"/>
  <c r="G69" i="1" s="1"/>
  <c r="D8" i="1"/>
  <c r="D69" i="1" s="1"/>
</calcChain>
</file>

<file path=xl/sharedStrings.xml><?xml version="1.0" encoding="utf-8"?>
<sst xmlns="http://schemas.openxmlformats.org/spreadsheetml/2006/main" count="293" uniqueCount="84">
  <si>
    <t>№ карты</t>
  </si>
  <si>
    <t>1 день</t>
  </si>
  <si>
    <t>Выход (гр)</t>
  </si>
  <si>
    <t>белки</t>
  </si>
  <si>
    <t>жиры</t>
  </si>
  <si>
    <t>углеводы</t>
  </si>
  <si>
    <t>Ккал</t>
  </si>
  <si>
    <t>B1</t>
  </si>
  <si>
    <t>B2</t>
  </si>
  <si>
    <t>A</t>
  </si>
  <si>
    <t>D</t>
  </si>
  <si>
    <t>C</t>
  </si>
  <si>
    <t>Na</t>
  </si>
  <si>
    <t>Ca</t>
  </si>
  <si>
    <t>Mg</t>
  </si>
  <si>
    <t>P</t>
  </si>
  <si>
    <t>Fe</t>
  </si>
  <si>
    <t>I</t>
  </si>
  <si>
    <t>Se</t>
  </si>
  <si>
    <t>F</t>
  </si>
  <si>
    <t>K</t>
  </si>
  <si>
    <t>Макароны отварные</t>
  </si>
  <si>
    <t>Наггетсы с сыром</t>
  </si>
  <si>
    <t>Хлеб</t>
  </si>
  <si>
    <t>Чай с лимоном и сахаром</t>
  </si>
  <si>
    <t>Кекс Школьный в индивидуальной упаковке</t>
  </si>
  <si>
    <t>Итого</t>
  </si>
  <si>
    <t>2 день</t>
  </si>
  <si>
    <t>Курица запеченная (голень)</t>
  </si>
  <si>
    <t>Булгур отварной</t>
  </si>
  <si>
    <t>Бутерброд с сыром</t>
  </si>
  <si>
    <t>Пирог Вишня в шоколаде в индивидуальной упаковке</t>
  </si>
  <si>
    <t>3 день</t>
  </si>
  <si>
    <t>Рыба, запеченная в сметанном соусе (горбуша)</t>
  </si>
  <si>
    <t>Рис отварной</t>
  </si>
  <si>
    <t>Чай с сахаром</t>
  </si>
  <si>
    <t>Бутерброд с маслом</t>
  </si>
  <si>
    <t>4 день</t>
  </si>
  <si>
    <t>Каша вязкая  молочная пшенная</t>
  </si>
  <si>
    <t>Ватрушка с творогом</t>
  </si>
  <si>
    <t>Пюре фруктовое в производственной индивидуальной упаковке</t>
  </si>
  <si>
    <t>5 день</t>
  </si>
  <si>
    <t>Рагу из курицы</t>
  </si>
  <si>
    <t>Яйцо вареное</t>
  </si>
  <si>
    <t>Пирог Шарлотка в индивидуальной упаковке</t>
  </si>
  <si>
    <t>6 день</t>
  </si>
  <si>
    <t>Каша жидкая молочная рисовая</t>
  </si>
  <si>
    <t>Бутерброд с маслом и сыром</t>
  </si>
  <si>
    <t>7 день</t>
  </si>
  <si>
    <t>Рыба тушеная в томате с овощами</t>
  </si>
  <si>
    <t>Картофельное пюре</t>
  </si>
  <si>
    <t>Кекс Красный Бархат</t>
  </si>
  <si>
    <t>8 день</t>
  </si>
  <si>
    <t>9 день</t>
  </si>
  <si>
    <t>Гуляш из говядины</t>
  </si>
  <si>
    <t>Каша гречневая рассыпчатая</t>
  </si>
  <si>
    <t>Печенье Юбилейное</t>
  </si>
  <si>
    <t>10 день</t>
  </si>
  <si>
    <t>Запеканка из творога</t>
  </si>
  <si>
    <t>Итого среднее значение</t>
  </si>
  <si>
    <t>№ п/п</t>
  </si>
  <si>
    <t>Наименование продукта</t>
  </si>
  <si>
    <t>В среднем за  10 дней</t>
  </si>
  <si>
    <t>Норма продукта (гр)</t>
  </si>
  <si>
    <t>Мясные продукты</t>
  </si>
  <si>
    <t>Рыба</t>
  </si>
  <si>
    <t>Яйцо</t>
  </si>
  <si>
    <t>Молоко</t>
  </si>
  <si>
    <t>Творог</t>
  </si>
  <si>
    <t>Сметана</t>
  </si>
  <si>
    <t>Сыр</t>
  </si>
  <si>
    <t>Масло сливочное</t>
  </si>
  <si>
    <t>Масло растительное</t>
  </si>
  <si>
    <t>Макаронные изделия, крупы, бобовые</t>
  </si>
  <si>
    <t>Сахар</t>
  </si>
  <si>
    <t>Кондитерские и выпечные изделия</t>
  </si>
  <si>
    <t>Картофель</t>
  </si>
  <si>
    <t>Овощи</t>
  </si>
  <si>
    <t>Чай</t>
  </si>
  <si>
    <t>Хлеб пшеничный</t>
  </si>
  <si>
    <t>Отклонение от нормы в % (+/-)</t>
  </si>
  <si>
    <t>МБОУ Горячеключевская СОШ""</t>
  </si>
  <si>
    <t>Котлета куриная с сыром</t>
  </si>
  <si>
    <t xml:space="preserve"> Накопительная ведомость по фактическим выданным (сухим) продуктам завтраков (всего в гр) 12-18 лет 2022-2023 учебный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</si>
</sst>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212529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9" fontId="0" fillId="0" borderId="0" xfId="0" applyNumberFormat="1"/>
    <xf numFmtId="0" fontId="3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"/>
  <sheetViews>
    <sheetView zoomScale="93" zoomScaleNormal="93" workbookViewId="0">
      <selection activeCell="E53" sqref="E53"/>
    </sheetView>
  </sheetViews>
  <sheetFormatPr defaultRowHeight="15" x14ac:dyDescent="0.25"/>
  <cols>
    <col min="1" max="1" width="7.85546875" customWidth="1"/>
    <col min="2" max="2" width="33.7109375" customWidth="1"/>
    <col min="3" max="3" width="13.85546875" customWidth="1"/>
    <col min="4" max="4" width="10.28515625" customWidth="1"/>
    <col min="5" max="5" width="10.5703125" customWidth="1"/>
    <col min="6" max="6" width="12.42578125" customWidth="1"/>
    <col min="7" max="7" width="10.5703125" customWidth="1"/>
    <col min="8" max="8" width="8.28515625" customWidth="1"/>
    <col min="9" max="9" width="8.42578125" customWidth="1"/>
    <col min="10" max="10" width="8.140625" customWidth="1"/>
    <col min="11" max="21" width="7" customWidth="1"/>
  </cols>
  <sheetData>
    <row r="1" spans="1:21" ht="18.75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56.25" x14ac:dyDescent="0.3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20</v>
      </c>
      <c r="O2" s="16" t="s">
        <v>13</v>
      </c>
      <c r="P2" s="16" t="s">
        <v>14</v>
      </c>
      <c r="Q2" s="16" t="s">
        <v>15</v>
      </c>
      <c r="R2" s="16" t="s">
        <v>16</v>
      </c>
      <c r="S2" s="16" t="s">
        <v>17</v>
      </c>
      <c r="T2" s="16" t="s">
        <v>18</v>
      </c>
      <c r="U2" s="16" t="s">
        <v>19</v>
      </c>
    </row>
    <row r="3" spans="1:21" ht="18.75" x14ac:dyDescent="0.3">
      <c r="A3" s="17">
        <v>1</v>
      </c>
      <c r="B3" s="18" t="s">
        <v>21</v>
      </c>
      <c r="C3" s="19">
        <v>200</v>
      </c>
      <c r="D3" s="19">
        <v>5.32</v>
      </c>
      <c r="E3" s="19">
        <v>4.92</v>
      </c>
      <c r="F3" s="19">
        <v>32.799999999999997</v>
      </c>
      <c r="G3" s="19">
        <v>196.8</v>
      </c>
      <c r="H3" s="20">
        <v>6.0000000000000001E-3</v>
      </c>
      <c r="I3" s="20">
        <v>3.0000000000000001E-3</v>
      </c>
      <c r="J3" s="20">
        <v>18.36</v>
      </c>
      <c r="K3" s="20">
        <v>8.9999999999999993E-3</v>
      </c>
      <c r="L3" s="20">
        <v>0</v>
      </c>
      <c r="M3" s="20">
        <v>149.04</v>
      </c>
      <c r="N3" s="20">
        <v>53.8</v>
      </c>
      <c r="O3" s="20">
        <v>105.84</v>
      </c>
      <c r="P3" s="20">
        <v>7.2</v>
      </c>
      <c r="Q3" s="20">
        <v>40.700000000000003</v>
      </c>
      <c r="R3" s="20">
        <v>0.73</v>
      </c>
      <c r="S3" s="20">
        <v>20.8</v>
      </c>
      <c r="T3" s="20">
        <v>0.1</v>
      </c>
      <c r="U3" s="20">
        <v>11.9</v>
      </c>
    </row>
    <row r="4" spans="1:21" ht="18.75" x14ac:dyDescent="0.3">
      <c r="A4" s="17">
        <v>2</v>
      </c>
      <c r="B4" s="18" t="s">
        <v>22</v>
      </c>
      <c r="C4" s="19">
        <v>85</v>
      </c>
      <c r="D4" s="19">
        <v>12</v>
      </c>
      <c r="E4" s="21">
        <v>10.5</v>
      </c>
      <c r="F4" s="21">
        <v>16.5</v>
      </c>
      <c r="G4" s="21">
        <v>206.5</v>
      </c>
      <c r="H4" s="22">
        <v>0.21099999999999999</v>
      </c>
      <c r="I4" s="22">
        <v>9.0999999999999998E-2</v>
      </c>
      <c r="J4" s="22">
        <v>20.81</v>
      </c>
      <c r="K4" s="22">
        <v>0.2</v>
      </c>
      <c r="L4" s="22">
        <v>0.8</v>
      </c>
      <c r="M4" s="22">
        <v>536</v>
      </c>
      <c r="N4" s="22">
        <v>214</v>
      </c>
      <c r="O4" s="22">
        <v>19</v>
      </c>
      <c r="P4" s="22">
        <v>23</v>
      </c>
      <c r="Q4" s="22">
        <v>211</v>
      </c>
      <c r="R4" s="22">
        <v>11.1</v>
      </c>
      <c r="S4" s="22">
        <v>0</v>
      </c>
      <c r="T4" s="22">
        <v>24.7</v>
      </c>
      <c r="U4" s="22">
        <v>0</v>
      </c>
    </row>
    <row r="5" spans="1:21" ht="18.75" x14ac:dyDescent="0.3">
      <c r="A5" s="17">
        <v>4</v>
      </c>
      <c r="B5" s="18" t="s">
        <v>24</v>
      </c>
      <c r="C5" s="19">
        <v>200</v>
      </c>
      <c r="D5" s="19">
        <v>0.25</v>
      </c>
      <c r="E5" s="19">
        <v>5.0000000000000001E-3</v>
      </c>
      <c r="F5" s="19">
        <v>6.61</v>
      </c>
      <c r="G5" s="19">
        <v>27.9</v>
      </c>
      <c r="H5" s="20">
        <v>0</v>
      </c>
      <c r="I5" s="20">
        <v>0.01</v>
      </c>
      <c r="J5" s="20">
        <v>0.38</v>
      </c>
      <c r="K5" s="20">
        <v>0</v>
      </c>
      <c r="L5" s="20">
        <v>1.1599999999999999</v>
      </c>
      <c r="M5" s="20">
        <v>1.26</v>
      </c>
      <c r="N5" s="20">
        <v>30.22</v>
      </c>
      <c r="O5" s="20">
        <v>67</v>
      </c>
      <c r="P5" s="20">
        <v>4.5599999999999996</v>
      </c>
      <c r="Q5" s="20">
        <v>8.52</v>
      </c>
      <c r="R5" s="20">
        <v>0.77</v>
      </c>
      <c r="S5" s="20">
        <v>0</v>
      </c>
      <c r="T5" s="20">
        <v>0</v>
      </c>
      <c r="U5" s="20">
        <v>0.7</v>
      </c>
    </row>
    <row r="6" spans="1:21" ht="18.75" x14ac:dyDescent="0.3">
      <c r="A6" s="17">
        <v>3</v>
      </c>
      <c r="B6" s="18" t="s">
        <v>23</v>
      </c>
      <c r="C6" s="19">
        <v>40</v>
      </c>
      <c r="D6" s="19">
        <v>3.04</v>
      </c>
      <c r="E6" s="19">
        <v>3.2</v>
      </c>
      <c r="F6" s="19">
        <v>19.68</v>
      </c>
      <c r="G6" s="19">
        <v>94</v>
      </c>
      <c r="H6" s="23">
        <v>0.16</v>
      </c>
      <c r="I6" s="23">
        <v>0.12</v>
      </c>
      <c r="J6" s="23">
        <v>0.4</v>
      </c>
      <c r="K6" s="23">
        <v>0</v>
      </c>
      <c r="L6" s="23">
        <v>8.0000000000000002E-3</v>
      </c>
      <c r="M6" s="23">
        <v>189.2</v>
      </c>
      <c r="N6" s="23">
        <v>56.4</v>
      </c>
      <c r="O6" s="23">
        <v>50</v>
      </c>
      <c r="P6" s="23">
        <v>16.399999999999999</v>
      </c>
      <c r="Q6" s="23">
        <v>51.6</v>
      </c>
      <c r="R6" s="23">
        <v>1.44</v>
      </c>
      <c r="S6" s="23">
        <v>0</v>
      </c>
      <c r="T6" s="23">
        <v>11.52</v>
      </c>
      <c r="U6" s="23">
        <v>0</v>
      </c>
    </row>
    <row r="7" spans="1:21" ht="37.5" x14ac:dyDescent="0.3">
      <c r="A7" s="17">
        <v>5</v>
      </c>
      <c r="B7" s="24" t="s">
        <v>25</v>
      </c>
      <c r="C7" s="25">
        <v>50</v>
      </c>
      <c r="D7" s="25">
        <v>5</v>
      </c>
      <c r="E7" s="25">
        <v>17.100000000000001</v>
      </c>
      <c r="F7" s="25">
        <v>46.9</v>
      </c>
      <c r="G7" s="25">
        <v>365</v>
      </c>
      <c r="H7" s="26">
        <v>0.15</v>
      </c>
      <c r="I7" s="26">
        <v>0.25</v>
      </c>
      <c r="J7" s="26">
        <v>50</v>
      </c>
      <c r="K7" s="26">
        <v>0.2</v>
      </c>
      <c r="L7" s="26">
        <v>0.03</v>
      </c>
      <c r="M7" s="26">
        <v>20</v>
      </c>
      <c r="N7" s="26">
        <v>71.5</v>
      </c>
      <c r="O7" s="26">
        <v>20.7</v>
      </c>
      <c r="P7" s="26">
        <v>5.45</v>
      </c>
      <c r="Q7" s="26">
        <v>41.35</v>
      </c>
      <c r="R7" s="26">
        <v>0.55000000000000004</v>
      </c>
      <c r="S7" s="26">
        <v>2.25</v>
      </c>
      <c r="T7" s="26">
        <v>0.85</v>
      </c>
      <c r="U7" s="26">
        <v>8.1999999999999993</v>
      </c>
    </row>
    <row r="8" spans="1:21" ht="18.75" x14ac:dyDescent="0.3">
      <c r="A8" s="17"/>
      <c r="B8" s="27" t="s">
        <v>26</v>
      </c>
      <c r="C8" s="28"/>
      <c r="D8" s="28">
        <f>D3+D4+D5+D6+D7</f>
        <v>25.61</v>
      </c>
      <c r="E8" s="28">
        <f t="shared" ref="E8:G8" si="0">E3+E4+E5+E6+E7</f>
        <v>35.725000000000001</v>
      </c>
      <c r="F8" s="28">
        <f t="shared" si="0"/>
        <v>122.49000000000001</v>
      </c>
      <c r="G8" s="28">
        <f t="shared" si="0"/>
        <v>890.2</v>
      </c>
      <c r="H8" s="29">
        <f>H3+H4+H5+H6+H7</f>
        <v>0.52700000000000002</v>
      </c>
      <c r="I8" s="29">
        <f>I3+I4+I5+I6+I7</f>
        <v>0.47399999999999998</v>
      </c>
      <c r="J8" s="29">
        <f t="shared" ref="J8:U8" si="1">J3+J4+J5+J6+J7</f>
        <v>89.95</v>
      </c>
      <c r="K8" s="29">
        <f t="shared" si="1"/>
        <v>0.40900000000000003</v>
      </c>
      <c r="L8" s="29">
        <f t="shared" si="1"/>
        <v>1.998</v>
      </c>
      <c r="M8" s="29">
        <f t="shared" si="1"/>
        <v>895.5</v>
      </c>
      <c r="N8" s="29">
        <f t="shared" si="1"/>
        <v>425.91999999999996</v>
      </c>
      <c r="O8" s="29">
        <f t="shared" si="1"/>
        <v>262.54000000000002</v>
      </c>
      <c r="P8" s="29">
        <f t="shared" si="1"/>
        <v>56.61</v>
      </c>
      <c r="Q8" s="29">
        <f t="shared" si="1"/>
        <v>353.17</v>
      </c>
      <c r="R8" s="29">
        <f t="shared" si="1"/>
        <v>14.59</v>
      </c>
      <c r="S8" s="29">
        <f>S3+S5+S6+S7</f>
        <v>23.05</v>
      </c>
      <c r="T8" s="29">
        <f t="shared" si="1"/>
        <v>37.17</v>
      </c>
      <c r="U8" s="29">
        <f t="shared" si="1"/>
        <v>20.799999999999997</v>
      </c>
    </row>
    <row r="9" spans="1:21" ht="18.75" x14ac:dyDescent="0.3">
      <c r="A9" s="17"/>
      <c r="B9" s="28" t="s">
        <v>27</v>
      </c>
      <c r="C9" s="30" t="s">
        <v>2</v>
      </c>
      <c r="D9" s="30" t="s">
        <v>3</v>
      </c>
      <c r="E9" s="30" t="s">
        <v>4</v>
      </c>
      <c r="F9" s="30" t="s">
        <v>5</v>
      </c>
      <c r="G9" s="30" t="s">
        <v>6</v>
      </c>
      <c r="H9" s="31" t="s">
        <v>7</v>
      </c>
      <c r="I9" s="31" t="s">
        <v>8</v>
      </c>
      <c r="J9" s="31" t="s">
        <v>9</v>
      </c>
      <c r="K9" s="31" t="s">
        <v>10</v>
      </c>
      <c r="L9" s="31" t="s">
        <v>11</v>
      </c>
      <c r="M9" s="31" t="s">
        <v>12</v>
      </c>
      <c r="N9" s="31" t="s">
        <v>20</v>
      </c>
      <c r="O9" s="31" t="s">
        <v>13</v>
      </c>
      <c r="P9" s="31" t="s">
        <v>14</v>
      </c>
      <c r="Q9" s="31" t="s">
        <v>15</v>
      </c>
      <c r="R9" s="31" t="s">
        <v>16</v>
      </c>
      <c r="S9" s="31" t="s">
        <v>17</v>
      </c>
      <c r="T9" s="31" t="s">
        <v>18</v>
      </c>
      <c r="U9" s="31" t="s">
        <v>19</v>
      </c>
    </row>
    <row r="10" spans="1:21" ht="18.75" x14ac:dyDescent="0.3">
      <c r="A10" s="17">
        <v>6</v>
      </c>
      <c r="B10" s="18" t="s">
        <v>28</v>
      </c>
      <c r="C10" s="19">
        <v>100</v>
      </c>
      <c r="D10" s="19">
        <v>24.2</v>
      </c>
      <c r="E10" s="19">
        <v>5.7</v>
      </c>
      <c r="F10" s="19">
        <v>0.1</v>
      </c>
      <c r="G10" s="19">
        <v>155</v>
      </c>
      <c r="H10" s="32">
        <v>9.8000000000000004E-2</v>
      </c>
      <c r="I10" s="32">
        <v>0.22</v>
      </c>
      <c r="J10" s="32">
        <v>6</v>
      </c>
      <c r="K10" s="32">
        <v>0.1</v>
      </c>
      <c r="L10" s="32">
        <v>1.8</v>
      </c>
      <c r="M10" s="32">
        <v>128</v>
      </c>
      <c r="N10" s="32">
        <v>256</v>
      </c>
      <c r="O10" s="32">
        <v>11</v>
      </c>
      <c r="P10" s="32">
        <v>18</v>
      </c>
      <c r="Q10" s="32">
        <v>163</v>
      </c>
      <c r="R10" s="32">
        <v>0.7</v>
      </c>
      <c r="S10" s="32">
        <v>8.6</v>
      </c>
      <c r="T10" s="32">
        <v>28.1</v>
      </c>
      <c r="U10" s="32">
        <v>186.7</v>
      </c>
    </row>
    <row r="11" spans="1:21" ht="18.75" x14ac:dyDescent="0.3">
      <c r="A11" s="17">
        <v>7</v>
      </c>
      <c r="B11" s="18" t="s">
        <v>29</v>
      </c>
      <c r="C11" s="19">
        <v>200</v>
      </c>
      <c r="D11" s="19">
        <v>4.6500000000000004</v>
      </c>
      <c r="E11" s="19">
        <v>25.6</v>
      </c>
      <c r="F11" s="19">
        <v>23.12</v>
      </c>
      <c r="G11" s="19">
        <v>134.33000000000001</v>
      </c>
      <c r="H11" s="32">
        <v>0.09</v>
      </c>
      <c r="I11" s="32">
        <v>0.05</v>
      </c>
      <c r="J11" s="32">
        <v>13.5</v>
      </c>
      <c r="K11" s="32">
        <v>7.0000000000000007E-2</v>
      </c>
      <c r="L11" s="32">
        <v>0</v>
      </c>
      <c r="M11" s="32">
        <v>155.41999999999999</v>
      </c>
      <c r="N11" s="32">
        <v>205.47</v>
      </c>
      <c r="O11" s="32">
        <v>58.12</v>
      </c>
      <c r="P11" s="32">
        <v>85.71</v>
      </c>
      <c r="Q11" s="32">
        <v>158.24</v>
      </c>
      <c r="R11" s="32">
        <v>1.3</v>
      </c>
      <c r="S11" s="32">
        <v>20</v>
      </c>
      <c r="T11" s="32">
        <v>1.2</v>
      </c>
      <c r="U11" s="32">
        <v>0.1</v>
      </c>
    </row>
    <row r="12" spans="1:21" ht="18.75" x14ac:dyDescent="0.3">
      <c r="A12" s="17">
        <v>4</v>
      </c>
      <c r="B12" s="18" t="s">
        <v>24</v>
      </c>
      <c r="C12" s="19">
        <v>200</v>
      </c>
      <c r="D12" s="19">
        <v>0.25</v>
      </c>
      <c r="E12" s="19">
        <v>5.0000000000000001E-3</v>
      </c>
      <c r="F12" s="19">
        <v>6.61</v>
      </c>
      <c r="G12" s="19">
        <v>27.9</v>
      </c>
      <c r="H12" s="20">
        <v>0</v>
      </c>
      <c r="I12" s="20">
        <v>0.01</v>
      </c>
      <c r="J12" s="20">
        <v>0.38</v>
      </c>
      <c r="K12" s="20">
        <v>0</v>
      </c>
      <c r="L12" s="20">
        <v>1.1599999999999999</v>
      </c>
      <c r="M12" s="20">
        <v>1.26</v>
      </c>
      <c r="N12" s="20">
        <v>30.22</v>
      </c>
      <c r="O12" s="20">
        <v>67</v>
      </c>
      <c r="P12" s="20">
        <v>4.5599999999999996</v>
      </c>
      <c r="Q12" s="20">
        <v>8.52</v>
      </c>
      <c r="R12" s="20">
        <v>0.77</v>
      </c>
      <c r="S12" s="20">
        <v>0</v>
      </c>
      <c r="T12" s="20">
        <v>0</v>
      </c>
      <c r="U12" s="20">
        <v>0.7</v>
      </c>
    </row>
    <row r="13" spans="1:21" ht="18.75" x14ac:dyDescent="0.3">
      <c r="A13" s="17">
        <v>8</v>
      </c>
      <c r="B13" s="18" t="s">
        <v>30</v>
      </c>
      <c r="C13" s="19">
        <v>55</v>
      </c>
      <c r="D13" s="19">
        <v>7.78</v>
      </c>
      <c r="E13" s="19">
        <v>6.2</v>
      </c>
      <c r="F13" s="19">
        <v>19</v>
      </c>
      <c r="G13" s="19">
        <v>129.80000000000001</v>
      </c>
      <c r="H13" s="32">
        <v>0.17</v>
      </c>
      <c r="I13" s="32">
        <v>0.17</v>
      </c>
      <c r="J13" s="32">
        <v>39.4</v>
      </c>
      <c r="K13" s="32">
        <v>0.15</v>
      </c>
      <c r="L13" s="32">
        <v>0.19</v>
      </c>
      <c r="M13" s="32">
        <v>311.2</v>
      </c>
      <c r="N13" s="32">
        <v>69.400000000000006</v>
      </c>
      <c r="O13" s="32">
        <v>182</v>
      </c>
      <c r="P13" s="32">
        <v>21.7</v>
      </c>
      <c r="Q13" s="32">
        <v>126.6</v>
      </c>
      <c r="R13" s="32">
        <v>1.59</v>
      </c>
      <c r="S13" s="32">
        <v>0</v>
      </c>
      <c r="T13" s="32">
        <v>13</v>
      </c>
      <c r="U13" s="32">
        <v>0</v>
      </c>
    </row>
    <row r="14" spans="1:21" ht="37.5" x14ac:dyDescent="0.3">
      <c r="A14" s="17">
        <v>9</v>
      </c>
      <c r="B14" s="24" t="s">
        <v>31</v>
      </c>
      <c r="C14" s="25">
        <v>150</v>
      </c>
      <c r="D14" s="25">
        <v>3.9</v>
      </c>
      <c r="E14" s="25">
        <v>5.4</v>
      </c>
      <c r="F14" s="25">
        <v>62.1</v>
      </c>
      <c r="G14" s="25">
        <v>312.2</v>
      </c>
      <c r="H14" s="26">
        <v>0.05</v>
      </c>
      <c r="I14" s="26">
        <v>0.08</v>
      </c>
      <c r="J14" s="26">
        <v>60</v>
      </c>
      <c r="K14" s="26">
        <v>0.3</v>
      </c>
      <c r="L14" s="26">
        <v>5.8</v>
      </c>
      <c r="M14" s="26">
        <v>33</v>
      </c>
      <c r="N14" s="26">
        <v>195</v>
      </c>
      <c r="O14" s="26">
        <v>18.7</v>
      </c>
      <c r="P14" s="26">
        <v>8.8000000000000007</v>
      </c>
      <c r="Q14" s="26">
        <v>41</v>
      </c>
      <c r="R14" s="26">
        <v>1.8</v>
      </c>
      <c r="S14" s="26">
        <v>3.8</v>
      </c>
      <c r="T14" s="26">
        <v>0.8</v>
      </c>
      <c r="U14" s="26">
        <v>14.2</v>
      </c>
    </row>
    <row r="15" spans="1:21" ht="18.75" x14ac:dyDescent="0.3">
      <c r="A15" s="17"/>
      <c r="B15" s="27" t="s">
        <v>26</v>
      </c>
      <c r="C15" s="28"/>
      <c r="D15" s="28">
        <f>D10+D11+D12+D13+D14</f>
        <v>40.78</v>
      </c>
      <c r="E15" s="28">
        <f t="shared" ref="E15:U15" si="2">E10+E11+E12+E13+E14</f>
        <v>42.905000000000001</v>
      </c>
      <c r="F15" s="28">
        <f t="shared" si="2"/>
        <v>110.93</v>
      </c>
      <c r="G15" s="28">
        <f t="shared" si="2"/>
        <v>759.23</v>
      </c>
      <c r="H15" s="29">
        <f t="shared" si="2"/>
        <v>0.40799999999999997</v>
      </c>
      <c r="I15" s="29">
        <f t="shared" si="2"/>
        <v>0.53</v>
      </c>
      <c r="J15" s="29">
        <f t="shared" si="2"/>
        <v>119.28</v>
      </c>
      <c r="K15" s="29">
        <f t="shared" si="2"/>
        <v>0.62</v>
      </c>
      <c r="L15" s="29">
        <f t="shared" si="2"/>
        <v>8.9499999999999993</v>
      </c>
      <c r="M15" s="29">
        <f t="shared" si="2"/>
        <v>628.87999999999988</v>
      </c>
      <c r="N15" s="29">
        <f t="shared" si="2"/>
        <v>756.09</v>
      </c>
      <c r="O15" s="29">
        <f t="shared" si="2"/>
        <v>336.82</v>
      </c>
      <c r="P15" s="29">
        <f t="shared" si="2"/>
        <v>138.77000000000001</v>
      </c>
      <c r="Q15" s="29">
        <f t="shared" si="2"/>
        <v>497.36</v>
      </c>
      <c r="R15" s="29">
        <f t="shared" si="2"/>
        <v>6.16</v>
      </c>
      <c r="S15" s="29">
        <f t="shared" si="2"/>
        <v>32.4</v>
      </c>
      <c r="T15" s="29">
        <f t="shared" si="2"/>
        <v>43.099999999999994</v>
      </c>
      <c r="U15" s="29">
        <f t="shared" si="2"/>
        <v>201.69999999999996</v>
      </c>
    </row>
    <row r="16" spans="1:21" ht="18.75" x14ac:dyDescent="0.3">
      <c r="A16" s="17"/>
      <c r="B16" s="28" t="s">
        <v>32</v>
      </c>
      <c r="C16" s="30" t="s">
        <v>2</v>
      </c>
      <c r="D16" s="30" t="s">
        <v>3</v>
      </c>
      <c r="E16" s="30" t="s">
        <v>4</v>
      </c>
      <c r="F16" s="30" t="s">
        <v>5</v>
      </c>
      <c r="G16" s="30" t="s">
        <v>6</v>
      </c>
      <c r="H16" s="31" t="s">
        <v>7</v>
      </c>
      <c r="I16" s="31" t="s">
        <v>8</v>
      </c>
      <c r="J16" s="31" t="s">
        <v>9</v>
      </c>
      <c r="K16" s="31" t="s">
        <v>10</v>
      </c>
      <c r="L16" s="31" t="s">
        <v>11</v>
      </c>
      <c r="M16" s="31" t="s">
        <v>12</v>
      </c>
      <c r="N16" s="31" t="s">
        <v>20</v>
      </c>
      <c r="O16" s="31" t="s">
        <v>13</v>
      </c>
      <c r="P16" s="31" t="s">
        <v>14</v>
      </c>
      <c r="Q16" s="31" t="s">
        <v>15</v>
      </c>
      <c r="R16" s="31" t="s">
        <v>16</v>
      </c>
      <c r="S16" s="31" t="s">
        <v>17</v>
      </c>
      <c r="T16" s="31" t="s">
        <v>18</v>
      </c>
      <c r="U16" s="31" t="s">
        <v>19</v>
      </c>
    </row>
    <row r="17" spans="1:21" ht="37.5" x14ac:dyDescent="0.3">
      <c r="A17" s="17">
        <v>10</v>
      </c>
      <c r="B17" s="24" t="s">
        <v>33</v>
      </c>
      <c r="C17" s="25">
        <v>85</v>
      </c>
      <c r="D17" s="25">
        <v>23.47</v>
      </c>
      <c r="E17" s="25">
        <v>27.05</v>
      </c>
      <c r="F17" s="25">
        <v>5.5</v>
      </c>
      <c r="G17" s="25">
        <v>359.5</v>
      </c>
      <c r="H17" s="26">
        <v>0.01</v>
      </c>
      <c r="I17" s="26">
        <v>0</v>
      </c>
      <c r="J17" s="26">
        <v>0</v>
      </c>
      <c r="K17" s="26">
        <v>0</v>
      </c>
      <c r="L17" s="26">
        <v>0</v>
      </c>
      <c r="M17" s="26">
        <v>0.13</v>
      </c>
      <c r="N17" s="26">
        <v>5.59</v>
      </c>
      <c r="O17" s="26">
        <v>0.88</v>
      </c>
      <c r="P17" s="26">
        <v>0.77</v>
      </c>
      <c r="Q17" s="26">
        <v>4.13</v>
      </c>
      <c r="R17" s="26">
        <v>0.06</v>
      </c>
      <c r="S17" s="26">
        <v>0.1</v>
      </c>
      <c r="T17" s="26">
        <v>0.3</v>
      </c>
      <c r="U17" s="26">
        <v>1.2</v>
      </c>
    </row>
    <row r="18" spans="1:21" ht="18.75" x14ac:dyDescent="0.3">
      <c r="A18" s="17">
        <v>11</v>
      </c>
      <c r="B18" s="18" t="s">
        <v>34</v>
      </c>
      <c r="C18" s="19">
        <v>200</v>
      </c>
      <c r="D18" s="19">
        <v>3.6</v>
      </c>
      <c r="E18" s="19">
        <v>4.82</v>
      </c>
      <c r="F18" s="19">
        <v>36.44</v>
      </c>
      <c r="G18" s="19">
        <v>203.5</v>
      </c>
      <c r="H18" s="32">
        <v>0.03</v>
      </c>
      <c r="I18" s="32">
        <v>0.03</v>
      </c>
      <c r="J18" s="32">
        <v>18.36</v>
      </c>
      <c r="K18" s="32">
        <v>0.09</v>
      </c>
      <c r="L18" s="32">
        <v>0</v>
      </c>
      <c r="M18" s="32">
        <v>152.80000000000001</v>
      </c>
      <c r="N18" s="32">
        <v>46.55</v>
      </c>
      <c r="O18" s="32">
        <v>106.65</v>
      </c>
      <c r="P18" s="32">
        <v>23.59</v>
      </c>
      <c r="Q18" s="32">
        <v>72.569999999999993</v>
      </c>
      <c r="R18" s="32">
        <v>0.49</v>
      </c>
      <c r="S18" s="32">
        <v>20.8</v>
      </c>
      <c r="T18" s="32">
        <v>7.3</v>
      </c>
      <c r="U18" s="32">
        <v>27.2</v>
      </c>
    </row>
    <row r="19" spans="1:21" ht="18.75" x14ac:dyDescent="0.3">
      <c r="A19" s="17">
        <v>19</v>
      </c>
      <c r="B19" s="18" t="s">
        <v>43</v>
      </c>
      <c r="C19" s="19">
        <v>40</v>
      </c>
      <c r="D19" s="19">
        <v>4.78</v>
      </c>
      <c r="E19" s="19">
        <v>4.05</v>
      </c>
      <c r="F19" s="19">
        <v>0.25</v>
      </c>
      <c r="G19" s="19">
        <v>56.6</v>
      </c>
      <c r="H19" s="32">
        <v>0.02</v>
      </c>
      <c r="I19" s="32">
        <v>0.14000000000000001</v>
      </c>
      <c r="J19" s="32">
        <v>62.4</v>
      </c>
      <c r="K19" s="32">
        <v>0.88</v>
      </c>
      <c r="L19" s="32">
        <v>0</v>
      </c>
      <c r="M19" s="32">
        <v>40.74</v>
      </c>
      <c r="N19" s="32">
        <v>46.48</v>
      </c>
      <c r="O19" s="32">
        <v>19.36</v>
      </c>
      <c r="P19" s="32">
        <v>4.18</v>
      </c>
      <c r="Q19" s="32">
        <v>66.819999999999993</v>
      </c>
      <c r="R19" s="32">
        <v>0.87</v>
      </c>
      <c r="S19" s="32">
        <v>8</v>
      </c>
      <c r="T19" s="32">
        <v>10.8</v>
      </c>
      <c r="U19" s="32">
        <v>22</v>
      </c>
    </row>
    <row r="20" spans="1:21" ht="18.75" x14ac:dyDescent="0.3">
      <c r="A20" s="17">
        <v>13</v>
      </c>
      <c r="B20" s="18" t="s">
        <v>35</v>
      </c>
      <c r="C20" s="19">
        <v>200</v>
      </c>
      <c r="D20" s="19">
        <v>0.19</v>
      </c>
      <c r="E20" s="19">
        <v>0.04</v>
      </c>
      <c r="F20" s="19">
        <v>6.42</v>
      </c>
      <c r="G20" s="19">
        <v>26.8</v>
      </c>
      <c r="H20" s="32">
        <v>0</v>
      </c>
      <c r="I20" s="32">
        <v>0.01</v>
      </c>
      <c r="J20" s="32">
        <v>0.3</v>
      </c>
      <c r="K20" s="32">
        <v>0</v>
      </c>
      <c r="L20" s="32">
        <v>0.04</v>
      </c>
      <c r="M20" s="32">
        <v>0.67</v>
      </c>
      <c r="N20" s="32">
        <v>20.75</v>
      </c>
      <c r="O20" s="32">
        <v>66.08</v>
      </c>
      <c r="P20" s="32">
        <v>3.83</v>
      </c>
      <c r="Q20" s="32">
        <v>7.18</v>
      </c>
      <c r="R20" s="32">
        <v>0.73</v>
      </c>
      <c r="S20" s="32">
        <v>0</v>
      </c>
      <c r="T20" s="32">
        <v>0</v>
      </c>
      <c r="U20" s="32">
        <v>0</v>
      </c>
    </row>
    <row r="21" spans="1:21" ht="18.75" x14ac:dyDescent="0.3">
      <c r="A21" s="17">
        <v>12</v>
      </c>
      <c r="B21" s="18" t="s">
        <v>36</v>
      </c>
      <c r="C21" s="19">
        <v>45</v>
      </c>
      <c r="D21" s="19">
        <v>4.33</v>
      </c>
      <c r="E21" s="19">
        <v>5.4</v>
      </c>
      <c r="F21" s="19">
        <v>19.05</v>
      </c>
      <c r="G21" s="19">
        <v>109.05</v>
      </c>
      <c r="H21" s="32">
        <v>0.16</v>
      </c>
      <c r="I21" s="32">
        <v>0.125</v>
      </c>
      <c r="J21" s="32">
        <v>22.9</v>
      </c>
      <c r="K21" s="32">
        <v>6.5000000000000002E-2</v>
      </c>
      <c r="L21" s="32">
        <v>0.08</v>
      </c>
      <c r="M21" s="32">
        <v>189.95</v>
      </c>
      <c r="N21" s="32">
        <v>57.9</v>
      </c>
      <c r="O21" s="32">
        <v>51.2</v>
      </c>
      <c r="P21" s="32">
        <v>16.399999999999999</v>
      </c>
      <c r="Q21" s="32">
        <v>53.1</v>
      </c>
      <c r="R21" s="32">
        <v>1.45</v>
      </c>
      <c r="S21" s="32">
        <v>0</v>
      </c>
      <c r="T21" s="32">
        <v>11.57</v>
      </c>
      <c r="U21" s="32">
        <v>0.15</v>
      </c>
    </row>
    <row r="22" spans="1:21" ht="18.75" x14ac:dyDescent="0.3">
      <c r="A22" s="17">
        <v>14</v>
      </c>
      <c r="B22" s="18" t="s">
        <v>51</v>
      </c>
      <c r="C22" s="19">
        <v>75</v>
      </c>
      <c r="D22" s="19">
        <v>3.5</v>
      </c>
      <c r="E22" s="19">
        <v>14.4</v>
      </c>
      <c r="F22" s="19">
        <v>33.1</v>
      </c>
      <c r="G22" s="19">
        <v>273.3</v>
      </c>
      <c r="H22" s="32">
        <v>8.5000000000000006E-2</v>
      </c>
      <c r="I22" s="32">
        <v>0.17299999999999999</v>
      </c>
      <c r="J22" s="32">
        <v>149.19999999999999</v>
      </c>
      <c r="K22" s="32">
        <v>0.623</v>
      </c>
      <c r="L22" s="32">
        <v>0.24</v>
      </c>
      <c r="M22" s="32">
        <v>44.96</v>
      </c>
      <c r="N22" s="32">
        <v>164.08</v>
      </c>
      <c r="O22" s="32">
        <v>64.760000000000005</v>
      </c>
      <c r="P22" s="32">
        <v>23.38</v>
      </c>
      <c r="Q22" s="32">
        <v>120</v>
      </c>
      <c r="R22" s="32">
        <v>1.649</v>
      </c>
      <c r="S22" s="32">
        <v>7.44</v>
      </c>
      <c r="T22" s="32">
        <v>9.1440000000000001</v>
      </c>
      <c r="U22" s="32">
        <v>26.5</v>
      </c>
    </row>
    <row r="23" spans="1:21" ht="18.75" x14ac:dyDescent="0.3">
      <c r="A23" s="17"/>
      <c r="B23" s="27" t="s">
        <v>26</v>
      </c>
      <c r="C23" s="28"/>
      <c r="D23" s="28">
        <f>D17+D18+D19+D20+D21+D22</f>
        <v>39.869999999999997</v>
      </c>
      <c r="E23" s="28">
        <f t="shared" ref="E23:U23" si="3">E17+E18+E19+E20+E21+E22</f>
        <v>55.76</v>
      </c>
      <c r="F23" s="28">
        <f t="shared" si="3"/>
        <v>100.75999999999999</v>
      </c>
      <c r="G23" s="28">
        <f t="shared" si="3"/>
        <v>1028.75</v>
      </c>
      <c r="H23" s="28">
        <f t="shared" si="3"/>
        <v>0.30499999999999999</v>
      </c>
      <c r="I23" s="28">
        <f t="shared" si="3"/>
        <v>0.47800000000000004</v>
      </c>
      <c r="J23" s="28">
        <f t="shared" si="3"/>
        <v>253.15999999999997</v>
      </c>
      <c r="K23" s="28">
        <f t="shared" si="3"/>
        <v>1.6579999999999999</v>
      </c>
      <c r="L23" s="28">
        <f t="shared" si="3"/>
        <v>0.36</v>
      </c>
      <c r="M23" s="28">
        <f t="shared" si="3"/>
        <v>429.24999999999994</v>
      </c>
      <c r="N23" s="28">
        <f t="shared" si="3"/>
        <v>341.35</v>
      </c>
      <c r="O23" s="28">
        <f t="shared" si="3"/>
        <v>308.93</v>
      </c>
      <c r="P23" s="28">
        <f t="shared" si="3"/>
        <v>72.149999999999991</v>
      </c>
      <c r="Q23" s="28">
        <f t="shared" si="3"/>
        <v>323.79999999999995</v>
      </c>
      <c r="R23" s="28">
        <f t="shared" si="3"/>
        <v>5.2489999999999997</v>
      </c>
      <c r="S23" s="28">
        <f t="shared" si="3"/>
        <v>36.340000000000003</v>
      </c>
      <c r="T23" s="28">
        <f t="shared" si="3"/>
        <v>39.113999999999997</v>
      </c>
      <c r="U23" s="28">
        <f t="shared" si="3"/>
        <v>77.05</v>
      </c>
    </row>
    <row r="24" spans="1:21" ht="18.75" x14ac:dyDescent="0.3">
      <c r="A24" s="17"/>
      <c r="B24" s="28" t="s">
        <v>37</v>
      </c>
      <c r="C24" s="30" t="s">
        <v>2</v>
      </c>
      <c r="D24" s="30" t="s">
        <v>3</v>
      </c>
      <c r="E24" s="30" t="s">
        <v>4</v>
      </c>
      <c r="F24" s="30" t="s">
        <v>5</v>
      </c>
      <c r="G24" s="30" t="s">
        <v>6</v>
      </c>
      <c r="H24" s="31" t="s">
        <v>7</v>
      </c>
      <c r="I24" s="31" t="s">
        <v>8</v>
      </c>
      <c r="J24" s="31" t="s">
        <v>9</v>
      </c>
      <c r="K24" s="31" t="s">
        <v>10</v>
      </c>
      <c r="L24" s="31" t="s">
        <v>11</v>
      </c>
      <c r="M24" s="31" t="s">
        <v>12</v>
      </c>
      <c r="N24" s="31" t="s">
        <v>20</v>
      </c>
      <c r="O24" s="31" t="s">
        <v>13</v>
      </c>
      <c r="P24" s="31" t="s">
        <v>14</v>
      </c>
      <c r="Q24" s="31" t="s">
        <v>15</v>
      </c>
      <c r="R24" s="31" t="s">
        <v>16</v>
      </c>
      <c r="S24" s="31" t="s">
        <v>17</v>
      </c>
      <c r="T24" s="31" t="s">
        <v>18</v>
      </c>
      <c r="U24" s="31" t="s">
        <v>19</v>
      </c>
    </row>
    <row r="25" spans="1:21" ht="37.5" x14ac:dyDescent="0.3">
      <c r="A25" s="17">
        <v>15</v>
      </c>
      <c r="B25" s="24" t="s">
        <v>38</v>
      </c>
      <c r="C25" s="25">
        <v>200</v>
      </c>
      <c r="D25" s="25">
        <v>8.32</v>
      </c>
      <c r="E25" s="25">
        <v>10.119999999999999</v>
      </c>
      <c r="F25" s="25">
        <v>37.64</v>
      </c>
      <c r="G25" s="25">
        <v>274.89999999999998</v>
      </c>
      <c r="H25" s="26">
        <v>0.18</v>
      </c>
      <c r="I25" s="26">
        <v>0.15</v>
      </c>
      <c r="J25" s="26">
        <v>41.63</v>
      </c>
      <c r="K25" s="26">
        <v>0.13</v>
      </c>
      <c r="L25" s="26">
        <v>0.54</v>
      </c>
      <c r="M25" s="26">
        <v>338.68</v>
      </c>
      <c r="N25" s="26">
        <v>216.22</v>
      </c>
      <c r="O25" s="26">
        <v>143.12</v>
      </c>
      <c r="P25" s="26">
        <v>48.96</v>
      </c>
      <c r="Q25" s="26">
        <v>186.05</v>
      </c>
      <c r="R25" s="26">
        <v>1.32</v>
      </c>
      <c r="S25" s="26">
        <v>51.6</v>
      </c>
      <c r="T25" s="26">
        <v>3.1</v>
      </c>
      <c r="U25" s="26">
        <v>35.1</v>
      </c>
    </row>
    <row r="26" spans="1:21" ht="18.75" x14ac:dyDescent="0.3">
      <c r="A26" s="17">
        <v>13</v>
      </c>
      <c r="B26" s="18" t="s">
        <v>35</v>
      </c>
      <c r="C26" s="19">
        <v>200</v>
      </c>
      <c r="D26" s="19">
        <v>0.19</v>
      </c>
      <c r="E26" s="19">
        <v>0.04</v>
      </c>
      <c r="F26" s="19">
        <v>6.42</v>
      </c>
      <c r="G26" s="19">
        <v>26.8</v>
      </c>
      <c r="H26" s="32">
        <v>0</v>
      </c>
      <c r="I26" s="32">
        <v>0.01</v>
      </c>
      <c r="J26" s="32">
        <v>0.3</v>
      </c>
      <c r="K26" s="32">
        <v>0</v>
      </c>
      <c r="L26" s="32">
        <v>0.04</v>
      </c>
      <c r="M26" s="32">
        <v>0.67</v>
      </c>
      <c r="N26" s="32">
        <v>20.75</v>
      </c>
      <c r="O26" s="32">
        <v>66.08</v>
      </c>
      <c r="P26" s="32">
        <v>3.83</v>
      </c>
      <c r="Q26" s="32">
        <v>7.18</v>
      </c>
      <c r="R26" s="32">
        <v>0.73</v>
      </c>
      <c r="S26" s="32">
        <v>0</v>
      </c>
      <c r="T26" s="32">
        <v>0</v>
      </c>
      <c r="U26" s="32">
        <v>0</v>
      </c>
    </row>
    <row r="27" spans="1:21" ht="18.75" x14ac:dyDescent="0.3">
      <c r="A27" s="17">
        <v>16</v>
      </c>
      <c r="B27" s="18" t="s">
        <v>39</v>
      </c>
      <c r="C27" s="19">
        <v>80</v>
      </c>
      <c r="D27" s="19">
        <v>8.9</v>
      </c>
      <c r="E27" s="19">
        <v>7.6</v>
      </c>
      <c r="F27" s="19">
        <v>55.9</v>
      </c>
      <c r="G27" s="19">
        <v>336</v>
      </c>
      <c r="H27" s="32">
        <v>0.03</v>
      </c>
      <c r="I27" s="32">
        <v>0.09</v>
      </c>
      <c r="J27" s="32">
        <v>45.29</v>
      </c>
      <c r="K27" s="32">
        <v>0.21</v>
      </c>
      <c r="L27" s="32">
        <v>7.0000000000000007E-2</v>
      </c>
      <c r="M27" s="32">
        <v>102.28</v>
      </c>
      <c r="N27" s="32">
        <v>49.98</v>
      </c>
      <c r="O27" s="32">
        <v>54.95</v>
      </c>
      <c r="P27" s="32">
        <v>8.77</v>
      </c>
      <c r="Q27" s="32">
        <v>80.33</v>
      </c>
      <c r="R27" s="32">
        <v>0.35</v>
      </c>
      <c r="S27" s="32">
        <v>15.5</v>
      </c>
      <c r="T27" s="32">
        <v>10.1</v>
      </c>
      <c r="U27" s="32">
        <v>15</v>
      </c>
    </row>
    <row r="28" spans="1:21" ht="56.25" x14ac:dyDescent="0.3">
      <c r="A28" s="17">
        <v>17</v>
      </c>
      <c r="B28" s="24" t="s">
        <v>40</v>
      </c>
      <c r="C28" s="25">
        <v>90</v>
      </c>
      <c r="D28" s="25">
        <v>0.6</v>
      </c>
      <c r="E28" s="25">
        <v>0.3</v>
      </c>
      <c r="F28" s="25">
        <v>9.6999999999999993</v>
      </c>
      <c r="G28" s="25">
        <v>46.3</v>
      </c>
      <c r="H28" s="26">
        <v>3.3000000000000002E-2</v>
      </c>
      <c r="I28" s="26">
        <v>0.04</v>
      </c>
      <c r="J28" s="26">
        <v>31.5</v>
      </c>
      <c r="K28" s="26">
        <v>0</v>
      </c>
      <c r="L28" s="26">
        <v>8.02</v>
      </c>
      <c r="M28" s="26">
        <v>27.36</v>
      </c>
      <c r="N28" s="26">
        <v>306.89999999999998</v>
      </c>
      <c r="O28" s="26">
        <v>17.36</v>
      </c>
      <c r="P28" s="26">
        <v>11.38</v>
      </c>
      <c r="Q28" s="26">
        <v>18.8</v>
      </c>
      <c r="R28" s="26">
        <v>1.6559999999999999</v>
      </c>
      <c r="S28" s="26">
        <v>2</v>
      </c>
      <c r="T28" s="26">
        <v>0.23200000000000001</v>
      </c>
      <c r="U28" s="26">
        <v>12.76</v>
      </c>
    </row>
    <row r="29" spans="1:21" ht="18.75" x14ac:dyDescent="0.3">
      <c r="A29" s="17"/>
      <c r="B29" s="27" t="s">
        <v>26</v>
      </c>
      <c r="C29" s="28"/>
      <c r="D29" s="28">
        <f>D25+D26+D27+D28</f>
        <v>18.010000000000002</v>
      </c>
      <c r="E29" s="28">
        <f t="shared" ref="E29:U29" si="4">E25+E26+E27+E28</f>
        <v>18.059999999999999</v>
      </c>
      <c r="F29" s="28">
        <f t="shared" si="4"/>
        <v>109.66000000000001</v>
      </c>
      <c r="G29" s="33">
        <v>684</v>
      </c>
      <c r="H29" s="29">
        <f t="shared" si="4"/>
        <v>0.24299999999999999</v>
      </c>
      <c r="I29" s="29">
        <f t="shared" si="4"/>
        <v>0.28999999999999998</v>
      </c>
      <c r="J29" s="29">
        <f t="shared" si="4"/>
        <v>118.72</v>
      </c>
      <c r="K29" s="29">
        <f t="shared" si="4"/>
        <v>0.33999999999999997</v>
      </c>
      <c r="L29" s="29">
        <f t="shared" si="4"/>
        <v>8.67</v>
      </c>
      <c r="M29" s="29">
        <f t="shared" si="4"/>
        <v>468.99</v>
      </c>
      <c r="N29" s="29">
        <f t="shared" si="4"/>
        <v>593.84999999999991</v>
      </c>
      <c r="O29" s="29">
        <f t="shared" si="4"/>
        <v>281.51</v>
      </c>
      <c r="P29" s="29">
        <f t="shared" si="4"/>
        <v>72.94</v>
      </c>
      <c r="Q29" s="29">
        <f t="shared" si="4"/>
        <v>292.36</v>
      </c>
      <c r="R29" s="29">
        <f t="shared" si="4"/>
        <v>4.056</v>
      </c>
      <c r="S29" s="29">
        <f t="shared" si="4"/>
        <v>69.099999999999994</v>
      </c>
      <c r="T29" s="29">
        <f t="shared" si="4"/>
        <v>13.431999999999999</v>
      </c>
      <c r="U29" s="29">
        <f t="shared" si="4"/>
        <v>62.86</v>
      </c>
    </row>
    <row r="30" spans="1:21" ht="18.75" x14ac:dyDescent="0.3">
      <c r="A30" s="17"/>
      <c r="B30" s="28" t="s">
        <v>41</v>
      </c>
      <c r="C30" s="30" t="s">
        <v>2</v>
      </c>
      <c r="D30" s="30" t="s">
        <v>3</v>
      </c>
      <c r="E30" s="30" t="s">
        <v>4</v>
      </c>
      <c r="F30" s="30" t="s">
        <v>5</v>
      </c>
      <c r="G30" s="30" t="s">
        <v>6</v>
      </c>
      <c r="H30" s="31" t="s">
        <v>7</v>
      </c>
      <c r="I30" s="31" t="s">
        <v>8</v>
      </c>
      <c r="J30" s="31" t="s">
        <v>9</v>
      </c>
      <c r="K30" s="31" t="s">
        <v>10</v>
      </c>
      <c r="L30" s="31" t="s">
        <v>11</v>
      </c>
      <c r="M30" s="31" t="s">
        <v>12</v>
      </c>
      <c r="N30" s="31" t="s">
        <v>20</v>
      </c>
      <c r="O30" s="31" t="s">
        <v>13</v>
      </c>
      <c r="P30" s="31" t="s">
        <v>14</v>
      </c>
      <c r="Q30" s="31" t="s">
        <v>15</v>
      </c>
      <c r="R30" s="31" t="s">
        <v>16</v>
      </c>
      <c r="S30" s="31" t="s">
        <v>17</v>
      </c>
      <c r="T30" s="31" t="s">
        <v>18</v>
      </c>
      <c r="U30" s="31" t="s">
        <v>19</v>
      </c>
    </row>
    <row r="31" spans="1:21" ht="18.75" x14ac:dyDescent="0.3">
      <c r="A31" s="17">
        <v>18</v>
      </c>
      <c r="B31" s="18" t="s">
        <v>42</v>
      </c>
      <c r="C31" s="19">
        <v>200</v>
      </c>
      <c r="D31" s="19">
        <v>20.95</v>
      </c>
      <c r="E31" s="19">
        <v>7.04</v>
      </c>
      <c r="F31" s="19">
        <v>17.52</v>
      </c>
      <c r="G31" s="19">
        <v>217.4</v>
      </c>
      <c r="H31" s="32">
        <v>0.13</v>
      </c>
      <c r="I31" s="32">
        <v>0.11</v>
      </c>
      <c r="J31" s="32">
        <v>259.68</v>
      </c>
      <c r="K31" s="32">
        <v>0</v>
      </c>
      <c r="L31" s="32">
        <v>11.26</v>
      </c>
      <c r="M31" s="32">
        <v>281.39999999999998</v>
      </c>
      <c r="N31" s="32">
        <v>738.56</v>
      </c>
      <c r="O31" s="32">
        <v>32.18</v>
      </c>
      <c r="P31" s="32">
        <v>93.34</v>
      </c>
      <c r="Q31" s="32">
        <v>192.5</v>
      </c>
      <c r="R31" s="32">
        <v>2.13</v>
      </c>
      <c r="S31" s="32">
        <v>42.8</v>
      </c>
      <c r="T31" s="32">
        <v>17.100000000000001</v>
      </c>
      <c r="U31" s="32">
        <v>156.30000000000001</v>
      </c>
    </row>
    <row r="32" spans="1:21" ht="18.75" x14ac:dyDescent="0.3">
      <c r="A32" s="17">
        <v>13</v>
      </c>
      <c r="B32" s="18" t="s">
        <v>35</v>
      </c>
      <c r="C32" s="19">
        <v>200</v>
      </c>
      <c r="D32" s="19">
        <v>0.19</v>
      </c>
      <c r="E32" s="19">
        <v>0.04</v>
      </c>
      <c r="F32" s="19">
        <v>6.42</v>
      </c>
      <c r="G32" s="19">
        <v>26.8</v>
      </c>
      <c r="H32" s="32">
        <v>0</v>
      </c>
      <c r="I32" s="32">
        <v>0.01</v>
      </c>
      <c r="J32" s="32">
        <v>0.3</v>
      </c>
      <c r="K32" s="32">
        <v>0</v>
      </c>
      <c r="L32" s="32">
        <v>0.04</v>
      </c>
      <c r="M32" s="32">
        <v>0.67</v>
      </c>
      <c r="N32" s="32">
        <v>20.75</v>
      </c>
      <c r="O32" s="32">
        <v>66.08</v>
      </c>
      <c r="P32" s="32">
        <v>3.83</v>
      </c>
      <c r="Q32" s="32">
        <v>7.18</v>
      </c>
      <c r="R32" s="32">
        <v>0.73</v>
      </c>
      <c r="S32" s="32">
        <v>0</v>
      </c>
      <c r="T32" s="32">
        <v>0</v>
      </c>
      <c r="U32" s="32">
        <v>0</v>
      </c>
    </row>
    <row r="33" spans="1:21" ht="18.75" x14ac:dyDescent="0.3">
      <c r="A33" s="17">
        <v>8</v>
      </c>
      <c r="B33" s="18" t="s">
        <v>30</v>
      </c>
      <c r="C33" s="19">
        <v>55</v>
      </c>
      <c r="D33" s="19">
        <v>7.78</v>
      </c>
      <c r="E33" s="19">
        <v>6.2</v>
      </c>
      <c r="F33" s="19">
        <v>19</v>
      </c>
      <c r="G33" s="19">
        <v>129.80000000000001</v>
      </c>
      <c r="H33" s="32">
        <v>0.17</v>
      </c>
      <c r="I33" s="32">
        <v>0.17</v>
      </c>
      <c r="J33" s="32">
        <v>39.4</v>
      </c>
      <c r="K33" s="32">
        <v>0.15</v>
      </c>
      <c r="L33" s="32">
        <v>0.19</v>
      </c>
      <c r="M33" s="32">
        <v>311.2</v>
      </c>
      <c r="N33" s="32">
        <v>69.400000000000006</v>
      </c>
      <c r="O33" s="32">
        <v>182</v>
      </c>
      <c r="P33" s="32">
        <v>21.7</v>
      </c>
      <c r="Q33" s="32">
        <v>126.6</v>
      </c>
      <c r="R33" s="32">
        <v>1.59</v>
      </c>
      <c r="S33" s="32">
        <v>0</v>
      </c>
      <c r="T33" s="32">
        <v>13</v>
      </c>
      <c r="U33" s="32">
        <v>0</v>
      </c>
    </row>
    <row r="34" spans="1:21" ht="37.5" x14ac:dyDescent="0.3">
      <c r="A34" s="17">
        <v>20</v>
      </c>
      <c r="B34" s="24" t="s">
        <v>44</v>
      </c>
      <c r="C34" s="25">
        <v>150</v>
      </c>
      <c r="D34" s="25">
        <v>4</v>
      </c>
      <c r="E34" s="25">
        <v>12</v>
      </c>
      <c r="F34" s="25">
        <v>42</v>
      </c>
      <c r="G34" s="25">
        <v>282</v>
      </c>
      <c r="H34" s="26">
        <v>0.05</v>
      </c>
      <c r="I34" s="26">
        <v>0.08</v>
      </c>
      <c r="J34" s="26">
        <v>60</v>
      </c>
      <c r="K34" s="26">
        <v>0.3</v>
      </c>
      <c r="L34" s="26">
        <v>5.8</v>
      </c>
      <c r="M34" s="26">
        <v>33</v>
      </c>
      <c r="N34" s="26">
        <v>195</v>
      </c>
      <c r="O34" s="26">
        <v>18.7</v>
      </c>
      <c r="P34" s="26">
        <v>8.8000000000000007</v>
      </c>
      <c r="Q34" s="26">
        <v>41</v>
      </c>
      <c r="R34" s="26">
        <v>1.8</v>
      </c>
      <c r="S34" s="26">
        <v>3.8</v>
      </c>
      <c r="T34" s="26">
        <v>0.8</v>
      </c>
      <c r="U34" s="26">
        <v>14.2</v>
      </c>
    </row>
    <row r="35" spans="1:21" ht="18.75" x14ac:dyDescent="0.3">
      <c r="A35" s="17"/>
      <c r="B35" s="27" t="s">
        <v>26</v>
      </c>
      <c r="C35" s="19"/>
      <c r="D35" s="28">
        <f>D31+D32+D33+D34</f>
        <v>32.92</v>
      </c>
      <c r="E35" s="28">
        <f t="shared" ref="E35:U35" si="5">E31+E32+E33+E34</f>
        <v>25.28</v>
      </c>
      <c r="F35" s="28">
        <f t="shared" si="5"/>
        <v>84.94</v>
      </c>
      <c r="G35" s="28">
        <f t="shared" si="5"/>
        <v>656</v>
      </c>
      <c r="H35" s="28">
        <f t="shared" si="5"/>
        <v>0.35000000000000003</v>
      </c>
      <c r="I35" s="28">
        <f t="shared" si="5"/>
        <v>0.37000000000000005</v>
      </c>
      <c r="J35" s="28">
        <f t="shared" si="5"/>
        <v>359.38</v>
      </c>
      <c r="K35" s="28">
        <f t="shared" si="5"/>
        <v>0.44999999999999996</v>
      </c>
      <c r="L35" s="28">
        <f t="shared" si="5"/>
        <v>17.29</v>
      </c>
      <c r="M35" s="28">
        <f t="shared" si="5"/>
        <v>626.27</v>
      </c>
      <c r="N35" s="28">
        <f t="shared" si="5"/>
        <v>1023.7099999999999</v>
      </c>
      <c r="O35" s="28">
        <f t="shared" si="5"/>
        <v>298.95999999999998</v>
      </c>
      <c r="P35" s="28">
        <f t="shared" si="5"/>
        <v>127.67</v>
      </c>
      <c r="Q35" s="28">
        <f t="shared" si="5"/>
        <v>367.28</v>
      </c>
      <c r="R35" s="28">
        <f t="shared" si="5"/>
        <v>6.25</v>
      </c>
      <c r="S35" s="28">
        <f t="shared" si="5"/>
        <v>46.599999999999994</v>
      </c>
      <c r="T35" s="28">
        <f t="shared" si="5"/>
        <v>30.900000000000002</v>
      </c>
      <c r="U35" s="28">
        <f t="shared" si="5"/>
        <v>170.5</v>
      </c>
    </row>
    <row r="36" spans="1:21" ht="18.75" x14ac:dyDescent="0.3">
      <c r="A36" s="17"/>
      <c r="B36" s="28" t="s">
        <v>45</v>
      </c>
      <c r="C36" s="30" t="s">
        <v>2</v>
      </c>
      <c r="D36" s="30" t="s">
        <v>3</v>
      </c>
      <c r="E36" s="30" t="s">
        <v>4</v>
      </c>
      <c r="F36" s="30" t="s">
        <v>5</v>
      </c>
      <c r="G36" s="30" t="s">
        <v>6</v>
      </c>
      <c r="H36" s="31" t="s">
        <v>7</v>
      </c>
      <c r="I36" s="31" t="s">
        <v>8</v>
      </c>
      <c r="J36" s="31" t="s">
        <v>9</v>
      </c>
      <c r="K36" s="31" t="s">
        <v>10</v>
      </c>
      <c r="L36" s="31" t="s">
        <v>11</v>
      </c>
      <c r="M36" s="31" t="s">
        <v>12</v>
      </c>
      <c r="N36" s="31" t="s">
        <v>20</v>
      </c>
      <c r="O36" s="31" t="s">
        <v>13</v>
      </c>
      <c r="P36" s="31" t="s">
        <v>14</v>
      </c>
      <c r="Q36" s="31" t="s">
        <v>15</v>
      </c>
      <c r="R36" s="31" t="s">
        <v>16</v>
      </c>
      <c r="S36" s="31" t="s">
        <v>17</v>
      </c>
      <c r="T36" s="31" t="s">
        <v>18</v>
      </c>
      <c r="U36" s="31" t="s">
        <v>19</v>
      </c>
    </row>
    <row r="37" spans="1:21" ht="37.5" x14ac:dyDescent="0.3">
      <c r="A37" s="17">
        <v>21</v>
      </c>
      <c r="B37" s="24" t="s">
        <v>46</v>
      </c>
      <c r="C37" s="25">
        <v>200</v>
      </c>
      <c r="D37" s="25">
        <v>5.28</v>
      </c>
      <c r="E37" s="25">
        <v>5.42</v>
      </c>
      <c r="F37" s="25">
        <v>28.66</v>
      </c>
      <c r="G37" s="25">
        <v>184.5</v>
      </c>
      <c r="H37" s="26">
        <v>0.05</v>
      </c>
      <c r="I37" s="26">
        <v>0.15</v>
      </c>
      <c r="J37" s="26">
        <v>26.38</v>
      </c>
      <c r="K37" s="26">
        <v>0.05</v>
      </c>
      <c r="L37" s="26">
        <v>0.61</v>
      </c>
      <c r="M37" s="26">
        <v>342.33</v>
      </c>
      <c r="N37" s="26">
        <v>169.69</v>
      </c>
      <c r="O37" s="26">
        <v>148.77000000000001</v>
      </c>
      <c r="P37" s="26">
        <v>27.96</v>
      </c>
      <c r="Q37" s="26">
        <v>134.27000000000001</v>
      </c>
      <c r="R37" s="26">
        <v>0.42</v>
      </c>
      <c r="S37" s="26">
        <v>51</v>
      </c>
      <c r="T37" s="26">
        <v>6.2</v>
      </c>
      <c r="U37" s="26">
        <v>39.1</v>
      </c>
    </row>
    <row r="38" spans="1:21" ht="18.75" x14ac:dyDescent="0.3">
      <c r="A38" s="17">
        <v>4</v>
      </c>
      <c r="B38" s="18" t="s">
        <v>24</v>
      </c>
      <c r="C38" s="19">
        <v>200</v>
      </c>
      <c r="D38" s="19">
        <v>0.25</v>
      </c>
      <c r="E38" s="19">
        <v>5.0000000000000001E-3</v>
      </c>
      <c r="F38" s="19">
        <v>6.61</v>
      </c>
      <c r="G38" s="19">
        <v>27.9</v>
      </c>
      <c r="H38" s="20">
        <v>0</v>
      </c>
      <c r="I38" s="20">
        <v>0.01</v>
      </c>
      <c r="J38" s="20">
        <v>0.38</v>
      </c>
      <c r="K38" s="20">
        <v>0</v>
      </c>
      <c r="L38" s="20">
        <v>1.1599999999999999</v>
      </c>
      <c r="M38" s="20">
        <v>1.26</v>
      </c>
      <c r="N38" s="20">
        <v>30.22</v>
      </c>
      <c r="O38" s="20">
        <v>67</v>
      </c>
      <c r="P38" s="20">
        <v>4.5599999999999996</v>
      </c>
      <c r="Q38" s="20">
        <v>8.52</v>
      </c>
      <c r="R38" s="20">
        <v>0.77</v>
      </c>
      <c r="S38" s="20">
        <v>0</v>
      </c>
      <c r="T38" s="20">
        <v>0</v>
      </c>
      <c r="U38" s="20">
        <v>0.7</v>
      </c>
    </row>
    <row r="39" spans="1:21" ht="18.75" x14ac:dyDescent="0.3">
      <c r="A39" s="17">
        <v>22</v>
      </c>
      <c r="B39" s="18" t="s">
        <v>47</v>
      </c>
      <c r="C39" s="19">
        <v>60</v>
      </c>
      <c r="D39" s="19">
        <v>7.83</v>
      </c>
      <c r="E39" s="19">
        <v>9.8000000000000007</v>
      </c>
      <c r="F39" s="19">
        <v>19.05</v>
      </c>
      <c r="G39" s="19">
        <v>162.85</v>
      </c>
      <c r="H39" s="32">
        <v>0.17</v>
      </c>
      <c r="I39" s="32">
        <v>0.17499999999999999</v>
      </c>
      <c r="J39" s="32">
        <v>61.9</v>
      </c>
      <c r="K39" s="32">
        <v>0.215</v>
      </c>
      <c r="L39" s="32">
        <v>0.19</v>
      </c>
      <c r="M39" s="32">
        <v>311.95</v>
      </c>
      <c r="N39" s="32">
        <v>70.900000000000006</v>
      </c>
      <c r="O39" s="32">
        <v>183.2</v>
      </c>
      <c r="P39" s="32">
        <v>21.7</v>
      </c>
      <c r="Q39" s="32">
        <v>128.1</v>
      </c>
      <c r="R39" s="32">
        <v>1.6</v>
      </c>
      <c r="S39" s="32">
        <v>0</v>
      </c>
      <c r="T39" s="32">
        <v>13.75</v>
      </c>
      <c r="U39" s="32">
        <v>0.15</v>
      </c>
    </row>
    <row r="40" spans="1:21" ht="56.25" x14ac:dyDescent="0.3">
      <c r="A40" s="17">
        <v>17</v>
      </c>
      <c r="B40" s="24" t="s">
        <v>40</v>
      </c>
      <c r="C40" s="25">
        <v>90</v>
      </c>
      <c r="D40" s="25">
        <v>0.6</v>
      </c>
      <c r="E40" s="25">
        <v>0.3</v>
      </c>
      <c r="F40" s="25">
        <v>9.6999999999999993</v>
      </c>
      <c r="G40" s="25">
        <v>46.3</v>
      </c>
      <c r="H40" s="26">
        <v>3.3000000000000002E-2</v>
      </c>
      <c r="I40" s="26">
        <v>0.04</v>
      </c>
      <c r="J40" s="26">
        <v>31.5</v>
      </c>
      <c r="K40" s="26">
        <v>0</v>
      </c>
      <c r="L40" s="26">
        <v>8.02</v>
      </c>
      <c r="M40" s="26">
        <v>27.36</v>
      </c>
      <c r="N40" s="26">
        <v>306.89999999999998</v>
      </c>
      <c r="O40" s="26">
        <v>17.36</v>
      </c>
      <c r="P40" s="26">
        <v>11.38</v>
      </c>
      <c r="Q40" s="26">
        <v>18.8</v>
      </c>
      <c r="R40" s="26">
        <v>1.6559999999999999</v>
      </c>
      <c r="S40" s="26">
        <v>2</v>
      </c>
      <c r="T40" s="26">
        <v>0.23200000000000001</v>
      </c>
      <c r="U40" s="26">
        <v>12.76</v>
      </c>
    </row>
    <row r="41" spans="1:21" ht="18.75" x14ac:dyDescent="0.3">
      <c r="A41" s="17"/>
      <c r="B41" s="27" t="s">
        <v>26</v>
      </c>
      <c r="C41" s="19"/>
      <c r="D41" s="28">
        <f>D37+D38+D39+D40</f>
        <v>13.959999999999999</v>
      </c>
      <c r="E41" s="28">
        <f t="shared" ref="E41:U41" si="6">E37+E38+E39+E40</f>
        <v>15.525000000000002</v>
      </c>
      <c r="F41" s="28">
        <f t="shared" si="6"/>
        <v>64.02000000000001</v>
      </c>
      <c r="G41" s="28">
        <f t="shared" si="6"/>
        <v>421.55</v>
      </c>
      <c r="H41" s="29">
        <f t="shared" si="6"/>
        <v>0.253</v>
      </c>
      <c r="I41" s="29">
        <f t="shared" si="6"/>
        <v>0.37499999999999994</v>
      </c>
      <c r="J41" s="29">
        <f t="shared" si="6"/>
        <v>120.16</v>
      </c>
      <c r="K41" s="29">
        <f t="shared" si="6"/>
        <v>0.26500000000000001</v>
      </c>
      <c r="L41" s="29">
        <f t="shared" si="6"/>
        <v>9.98</v>
      </c>
      <c r="M41" s="29">
        <f t="shared" si="6"/>
        <v>682.9</v>
      </c>
      <c r="N41" s="29">
        <f t="shared" si="6"/>
        <v>577.71</v>
      </c>
      <c r="O41" s="29">
        <f t="shared" si="6"/>
        <v>416.33000000000004</v>
      </c>
      <c r="P41" s="29">
        <f t="shared" si="6"/>
        <v>65.599999999999994</v>
      </c>
      <c r="Q41" s="29">
        <f t="shared" si="6"/>
        <v>289.69</v>
      </c>
      <c r="R41" s="29">
        <f t="shared" si="6"/>
        <v>4.4459999999999997</v>
      </c>
      <c r="S41" s="29">
        <f t="shared" si="6"/>
        <v>53</v>
      </c>
      <c r="T41" s="29">
        <f t="shared" si="6"/>
        <v>20.181999999999999</v>
      </c>
      <c r="U41" s="29">
        <f t="shared" si="6"/>
        <v>52.71</v>
      </c>
    </row>
    <row r="42" spans="1:21" ht="18.75" x14ac:dyDescent="0.3">
      <c r="A42" s="17"/>
      <c r="B42" s="28" t="s">
        <v>48</v>
      </c>
      <c r="C42" s="30" t="s">
        <v>2</v>
      </c>
      <c r="D42" s="30" t="s">
        <v>3</v>
      </c>
      <c r="E42" s="30" t="s">
        <v>4</v>
      </c>
      <c r="F42" s="30" t="s">
        <v>5</v>
      </c>
      <c r="G42" s="30" t="s">
        <v>6</v>
      </c>
      <c r="H42" s="31" t="s">
        <v>7</v>
      </c>
      <c r="I42" s="31" t="s">
        <v>8</v>
      </c>
      <c r="J42" s="31" t="s">
        <v>9</v>
      </c>
      <c r="K42" s="31" t="s">
        <v>10</v>
      </c>
      <c r="L42" s="31" t="s">
        <v>11</v>
      </c>
      <c r="M42" s="31" t="s">
        <v>12</v>
      </c>
      <c r="N42" s="31" t="s">
        <v>20</v>
      </c>
      <c r="O42" s="31" t="s">
        <v>13</v>
      </c>
      <c r="P42" s="31" t="s">
        <v>14</v>
      </c>
      <c r="Q42" s="31" t="s">
        <v>15</v>
      </c>
      <c r="R42" s="31" t="s">
        <v>16</v>
      </c>
      <c r="S42" s="31" t="s">
        <v>17</v>
      </c>
      <c r="T42" s="31" t="s">
        <v>18</v>
      </c>
      <c r="U42" s="31" t="s">
        <v>19</v>
      </c>
    </row>
    <row r="43" spans="1:21" ht="37.5" x14ac:dyDescent="0.3">
      <c r="A43" s="17">
        <v>23</v>
      </c>
      <c r="B43" s="24" t="s">
        <v>49</v>
      </c>
      <c r="C43" s="25">
        <v>100</v>
      </c>
      <c r="D43" s="25">
        <v>16.27</v>
      </c>
      <c r="E43" s="25">
        <v>11.3</v>
      </c>
      <c r="F43" s="25">
        <v>6.29</v>
      </c>
      <c r="G43" s="25">
        <v>191.8</v>
      </c>
      <c r="H43" s="26">
        <v>0.14000000000000001</v>
      </c>
      <c r="I43" s="26">
        <v>0.11</v>
      </c>
      <c r="J43" s="26">
        <v>325.25</v>
      </c>
      <c r="K43" s="26">
        <v>0.01</v>
      </c>
      <c r="L43" s="26">
        <v>2.85</v>
      </c>
      <c r="M43" s="26">
        <v>131.97999999999999</v>
      </c>
      <c r="N43" s="26">
        <v>345.76</v>
      </c>
      <c r="O43" s="26">
        <v>36.11</v>
      </c>
      <c r="P43" s="26">
        <v>35.28</v>
      </c>
      <c r="Q43" s="26">
        <v>166.56</v>
      </c>
      <c r="R43" s="26">
        <v>0.87</v>
      </c>
      <c r="S43" s="26">
        <v>53</v>
      </c>
      <c r="T43" s="26">
        <v>31.6</v>
      </c>
      <c r="U43" s="26">
        <v>366.5</v>
      </c>
    </row>
    <row r="44" spans="1:21" ht="18.75" x14ac:dyDescent="0.3">
      <c r="A44" s="17">
        <v>24</v>
      </c>
      <c r="B44" s="18" t="s">
        <v>50</v>
      </c>
      <c r="C44" s="19">
        <v>200</v>
      </c>
      <c r="D44" s="19">
        <v>3.07</v>
      </c>
      <c r="E44" s="19">
        <v>5.31</v>
      </c>
      <c r="F44" s="19">
        <v>19.82</v>
      </c>
      <c r="G44" s="19">
        <v>139.4</v>
      </c>
      <c r="H44" s="32">
        <v>0.12</v>
      </c>
      <c r="I44" s="32">
        <v>0.11</v>
      </c>
      <c r="J44" s="32">
        <v>23.8</v>
      </c>
      <c r="K44" s="32">
        <v>0.09</v>
      </c>
      <c r="L44" s="32">
        <v>10.199999999999999</v>
      </c>
      <c r="M44" s="32">
        <v>161.79</v>
      </c>
      <c r="N44" s="32">
        <v>624.82000000000005</v>
      </c>
      <c r="O44" s="32">
        <v>39.49</v>
      </c>
      <c r="P44" s="32">
        <v>28.23</v>
      </c>
      <c r="Q44" s="32">
        <v>84.47</v>
      </c>
      <c r="R44" s="32">
        <v>1.03</v>
      </c>
      <c r="S44" s="32">
        <v>28.5</v>
      </c>
      <c r="T44" s="32">
        <v>0.8</v>
      </c>
      <c r="U44" s="32">
        <v>42.8</v>
      </c>
    </row>
    <row r="45" spans="1:21" ht="18.75" x14ac:dyDescent="0.3">
      <c r="A45" s="17">
        <v>13</v>
      </c>
      <c r="B45" s="18" t="s">
        <v>35</v>
      </c>
      <c r="C45" s="19">
        <v>200</v>
      </c>
      <c r="D45" s="19">
        <v>0.19</v>
      </c>
      <c r="E45" s="19">
        <v>0.04</v>
      </c>
      <c r="F45" s="19">
        <v>6.42</v>
      </c>
      <c r="G45" s="19">
        <v>26.8</v>
      </c>
      <c r="H45" s="32">
        <v>0</v>
      </c>
      <c r="I45" s="32">
        <v>0.01</v>
      </c>
      <c r="J45" s="32">
        <v>0.3</v>
      </c>
      <c r="K45" s="32">
        <v>0</v>
      </c>
      <c r="L45" s="32">
        <v>0.04</v>
      </c>
      <c r="M45" s="32">
        <v>0.67</v>
      </c>
      <c r="N45" s="32">
        <v>20.75</v>
      </c>
      <c r="O45" s="32">
        <v>66.08</v>
      </c>
      <c r="P45" s="32">
        <v>3.83</v>
      </c>
      <c r="Q45" s="32">
        <v>7.18</v>
      </c>
      <c r="R45" s="32">
        <v>0.73</v>
      </c>
      <c r="S45" s="32">
        <v>0</v>
      </c>
      <c r="T45" s="32">
        <v>0</v>
      </c>
      <c r="U45" s="32">
        <v>0</v>
      </c>
    </row>
    <row r="46" spans="1:21" ht="18.75" x14ac:dyDescent="0.3">
      <c r="A46" s="17">
        <v>12</v>
      </c>
      <c r="B46" s="18" t="s">
        <v>36</v>
      </c>
      <c r="C46" s="19">
        <v>45</v>
      </c>
      <c r="D46" s="19">
        <v>4.33</v>
      </c>
      <c r="E46" s="19">
        <v>5.4</v>
      </c>
      <c r="F46" s="19">
        <v>19.05</v>
      </c>
      <c r="G46" s="19">
        <v>109.05</v>
      </c>
      <c r="H46" s="32">
        <v>0.16</v>
      </c>
      <c r="I46" s="32">
        <v>0.125</v>
      </c>
      <c r="J46" s="32">
        <v>22.9</v>
      </c>
      <c r="K46" s="32">
        <v>6.5000000000000002E-2</v>
      </c>
      <c r="L46" s="32">
        <v>0.08</v>
      </c>
      <c r="M46" s="32">
        <v>189.95</v>
      </c>
      <c r="N46" s="32">
        <v>57.9</v>
      </c>
      <c r="O46" s="32">
        <v>51.2</v>
      </c>
      <c r="P46" s="32">
        <v>16.399999999999999</v>
      </c>
      <c r="Q46" s="32">
        <v>53.1</v>
      </c>
      <c r="R46" s="32">
        <v>1.45</v>
      </c>
      <c r="S46" s="32">
        <v>0</v>
      </c>
      <c r="T46" s="32">
        <v>11.57</v>
      </c>
      <c r="U46" s="32">
        <v>0.15</v>
      </c>
    </row>
    <row r="47" spans="1:21" ht="18.75" x14ac:dyDescent="0.3">
      <c r="A47" s="17">
        <v>14</v>
      </c>
      <c r="B47" s="18" t="s">
        <v>51</v>
      </c>
      <c r="C47" s="19">
        <v>75</v>
      </c>
      <c r="D47" s="19">
        <v>3.5</v>
      </c>
      <c r="E47" s="19">
        <v>14.4</v>
      </c>
      <c r="F47" s="19">
        <v>33.1</v>
      </c>
      <c r="G47" s="19">
        <v>273.3</v>
      </c>
      <c r="H47" s="32">
        <v>8.5000000000000006E-2</v>
      </c>
      <c r="I47" s="32">
        <v>0.17299999999999999</v>
      </c>
      <c r="J47" s="32">
        <v>149.19999999999999</v>
      </c>
      <c r="K47" s="32">
        <v>0.623</v>
      </c>
      <c r="L47" s="32">
        <v>0.24</v>
      </c>
      <c r="M47" s="32">
        <v>44.96</v>
      </c>
      <c r="N47" s="32">
        <v>164.08</v>
      </c>
      <c r="O47" s="32">
        <v>64.760000000000005</v>
      </c>
      <c r="P47" s="32">
        <v>23.38</v>
      </c>
      <c r="Q47" s="32">
        <v>120</v>
      </c>
      <c r="R47" s="32">
        <v>1.649</v>
      </c>
      <c r="S47" s="32">
        <v>7.44</v>
      </c>
      <c r="T47" s="32">
        <v>9.1440000000000001</v>
      </c>
      <c r="U47" s="32">
        <v>26.5</v>
      </c>
    </row>
    <row r="48" spans="1:21" ht="18.75" x14ac:dyDescent="0.3">
      <c r="A48" s="17"/>
      <c r="B48" s="27" t="s">
        <v>26</v>
      </c>
      <c r="C48" s="19"/>
      <c r="D48" s="28">
        <f>D43+D44+D45+D46+D47</f>
        <v>27.36</v>
      </c>
      <c r="E48" s="28">
        <f t="shared" ref="E48:U48" si="7">E43+E44+E45+E46+E47</f>
        <v>36.449999999999996</v>
      </c>
      <c r="F48" s="28">
        <f t="shared" si="7"/>
        <v>84.68</v>
      </c>
      <c r="G48" s="28">
        <f t="shared" si="7"/>
        <v>740.35000000000014</v>
      </c>
      <c r="H48" s="29">
        <f t="shared" si="7"/>
        <v>0.505</v>
      </c>
      <c r="I48" s="29">
        <f t="shared" si="7"/>
        <v>0.52800000000000002</v>
      </c>
      <c r="J48" s="29">
        <f t="shared" si="7"/>
        <v>521.45000000000005</v>
      </c>
      <c r="K48" s="29">
        <f t="shared" si="7"/>
        <v>0.78800000000000003</v>
      </c>
      <c r="L48" s="29">
        <f t="shared" si="7"/>
        <v>13.409999999999998</v>
      </c>
      <c r="M48" s="29">
        <f t="shared" si="7"/>
        <v>529.35</v>
      </c>
      <c r="N48" s="29">
        <f t="shared" si="7"/>
        <v>1213.31</v>
      </c>
      <c r="O48" s="29">
        <f t="shared" si="7"/>
        <v>257.64</v>
      </c>
      <c r="P48" s="29">
        <f t="shared" si="7"/>
        <v>107.12</v>
      </c>
      <c r="Q48" s="29">
        <f t="shared" si="7"/>
        <v>431.31</v>
      </c>
      <c r="R48" s="29">
        <f t="shared" si="7"/>
        <v>5.7290000000000001</v>
      </c>
      <c r="S48" s="29">
        <f t="shared" si="7"/>
        <v>88.94</v>
      </c>
      <c r="T48" s="29">
        <f t="shared" si="7"/>
        <v>53.113999999999997</v>
      </c>
      <c r="U48" s="29">
        <f t="shared" si="7"/>
        <v>435.95</v>
      </c>
    </row>
    <row r="49" spans="1:21" ht="18.75" x14ac:dyDescent="0.3">
      <c r="A49" s="17"/>
      <c r="B49" s="28" t="s">
        <v>52</v>
      </c>
      <c r="C49" s="30" t="s">
        <v>2</v>
      </c>
      <c r="D49" s="30" t="s">
        <v>3</v>
      </c>
      <c r="E49" s="30" t="s">
        <v>4</v>
      </c>
      <c r="F49" s="30" t="s">
        <v>5</v>
      </c>
      <c r="G49" s="30" t="s">
        <v>6</v>
      </c>
      <c r="H49" s="31" t="s">
        <v>7</v>
      </c>
      <c r="I49" s="31" t="s">
        <v>8</v>
      </c>
      <c r="J49" s="31" t="s">
        <v>9</v>
      </c>
      <c r="K49" s="31" t="s">
        <v>10</v>
      </c>
      <c r="L49" s="31" t="s">
        <v>11</v>
      </c>
      <c r="M49" s="31" t="s">
        <v>12</v>
      </c>
      <c r="N49" s="31" t="s">
        <v>20</v>
      </c>
      <c r="O49" s="31" t="s">
        <v>13</v>
      </c>
      <c r="P49" s="31" t="s">
        <v>14</v>
      </c>
      <c r="Q49" s="31" t="s">
        <v>15</v>
      </c>
      <c r="R49" s="31" t="s">
        <v>16</v>
      </c>
      <c r="S49" s="31" t="s">
        <v>17</v>
      </c>
      <c r="T49" s="31" t="s">
        <v>18</v>
      </c>
      <c r="U49" s="31" t="s">
        <v>19</v>
      </c>
    </row>
    <row r="50" spans="1:21" ht="18.75" x14ac:dyDescent="0.3">
      <c r="A50" s="17">
        <v>1</v>
      </c>
      <c r="B50" s="18" t="s">
        <v>21</v>
      </c>
      <c r="C50" s="19">
        <v>200</v>
      </c>
      <c r="D50" s="19">
        <v>5.32</v>
      </c>
      <c r="E50" s="19">
        <v>4.92</v>
      </c>
      <c r="F50" s="19">
        <v>32.799999999999997</v>
      </c>
      <c r="G50" s="19">
        <v>196.8</v>
      </c>
      <c r="H50" s="20">
        <v>6.0000000000000001E-3</v>
      </c>
      <c r="I50" s="20">
        <v>3.0000000000000001E-3</v>
      </c>
      <c r="J50" s="20">
        <v>18.36</v>
      </c>
      <c r="K50" s="20">
        <v>8.9999999999999993E-3</v>
      </c>
      <c r="L50" s="20">
        <v>0</v>
      </c>
      <c r="M50" s="20">
        <v>149.04</v>
      </c>
      <c r="N50" s="20">
        <v>53.8</v>
      </c>
      <c r="O50" s="20">
        <v>105.84</v>
      </c>
      <c r="P50" s="20">
        <v>7.2</v>
      </c>
      <c r="Q50" s="20">
        <v>40.700000000000003</v>
      </c>
      <c r="R50" s="20">
        <v>0.73</v>
      </c>
      <c r="S50" s="20">
        <v>20.8</v>
      </c>
      <c r="T50" s="20">
        <v>0.1</v>
      </c>
      <c r="U50" s="20">
        <v>11.9</v>
      </c>
    </row>
    <row r="51" spans="1:21" ht="18.75" x14ac:dyDescent="0.3">
      <c r="A51" s="17">
        <v>2</v>
      </c>
      <c r="B51" s="18" t="s">
        <v>82</v>
      </c>
      <c r="C51" s="19">
        <v>80</v>
      </c>
      <c r="D51" s="19">
        <v>12</v>
      </c>
      <c r="E51" s="21">
        <v>10.5</v>
      </c>
      <c r="F51" s="21">
        <v>16.5</v>
      </c>
      <c r="G51" s="21">
        <v>206.5</v>
      </c>
      <c r="H51" s="22">
        <v>0.21099999999999999</v>
      </c>
      <c r="I51" s="22">
        <v>9.0999999999999998E-2</v>
      </c>
      <c r="J51" s="22">
        <v>20.81</v>
      </c>
      <c r="K51" s="22">
        <v>0.2</v>
      </c>
      <c r="L51" s="22">
        <v>0.8</v>
      </c>
      <c r="M51" s="22">
        <v>536</v>
      </c>
      <c r="N51" s="22">
        <v>214</v>
      </c>
      <c r="O51" s="22">
        <v>19</v>
      </c>
      <c r="P51" s="22">
        <v>23</v>
      </c>
      <c r="Q51" s="22">
        <v>211</v>
      </c>
      <c r="R51" s="22">
        <v>11.1</v>
      </c>
      <c r="S51" s="22">
        <v>0</v>
      </c>
      <c r="T51" s="22">
        <v>24.7</v>
      </c>
      <c r="U51" s="22">
        <v>0</v>
      </c>
    </row>
    <row r="52" spans="1:21" ht="18.75" x14ac:dyDescent="0.3">
      <c r="A52" s="17">
        <v>4</v>
      </c>
      <c r="B52" s="18" t="s">
        <v>24</v>
      </c>
      <c r="C52" s="19">
        <v>200</v>
      </c>
      <c r="D52" s="19">
        <v>0.25</v>
      </c>
      <c r="E52" s="19">
        <v>5.0000000000000001E-3</v>
      </c>
      <c r="F52" s="19">
        <v>6.61</v>
      </c>
      <c r="G52" s="19">
        <v>27.9</v>
      </c>
      <c r="H52" s="20">
        <v>0</v>
      </c>
      <c r="I52" s="20">
        <v>0.01</v>
      </c>
      <c r="J52" s="20">
        <v>0.38</v>
      </c>
      <c r="K52" s="20">
        <v>0</v>
      </c>
      <c r="L52" s="20">
        <v>1.1599999999999999</v>
      </c>
      <c r="M52" s="20">
        <v>1.26</v>
      </c>
      <c r="N52" s="20">
        <v>30.22</v>
      </c>
      <c r="O52" s="20">
        <v>67</v>
      </c>
      <c r="P52" s="20">
        <v>4.5599999999999996</v>
      </c>
      <c r="Q52" s="20">
        <v>8.52</v>
      </c>
      <c r="R52" s="20">
        <v>0.77</v>
      </c>
      <c r="S52" s="20">
        <v>0</v>
      </c>
      <c r="T52" s="20">
        <v>0</v>
      </c>
      <c r="U52" s="20">
        <v>0.7</v>
      </c>
    </row>
    <row r="53" spans="1:21" ht="18.75" x14ac:dyDescent="0.3">
      <c r="A53" s="17">
        <v>8</v>
      </c>
      <c r="B53" s="18" t="s">
        <v>30</v>
      </c>
      <c r="C53" s="19">
        <v>55</v>
      </c>
      <c r="D53" s="19">
        <v>7.78</v>
      </c>
      <c r="E53" s="19">
        <v>6.2</v>
      </c>
      <c r="F53" s="19">
        <v>19</v>
      </c>
      <c r="G53" s="19">
        <v>129.80000000000001</v>
      </c>
      <c r="H53" s="32">
        <v>0.17</v>
      </c>
      <c r="I53" s="32">
        <v>0.17</v>
      </c>
      <c r="J53" s="32">
        <v>39.4</v>
      </c>
      <c r="K53" s="32">
        <v>0.15</v>
      </c>
      <c r="L53" s="32">
        <v>0.19</v>
      </c>
      <c r="M53" s="32">
        <v>311.2</v>
      </c>
      <c r="N53" s="32">
        <v>69.400000000000006</v>
      </c>
      <c r="O53" s="32">
        <v>182</v>
      </c>
      <c r="P53" s="32">
        <v>21.7</v>
      </c>
      <c r="Q53" s="32">
        <v>126.6</v>
      </c>
      <c r="R53" s="32">
        <v>1.59</v>
      </c>
      <c r="S53" s="32">
        <v>0</v>
      </c>
      <c r="T53" s="32">
        <v>13</v>
      </c>
      <c r="U53" s="32">
        <v>0</v>
      </c>
    </row>
    <row r="54" spans="1:21" ht="18.75" x14ac:dyDescent="0.3">
      <c r="A54" s="17"/>
      <c r="B54" s="27" t="s">
        <v>26</v>
      </c>
      <c r="C54" s="19"/>
      <c r="D54" s="28">
        <f>D50+D51+D52+D53</f>
        <v>25.35</v>
      </c>
      <c r="E54" s="28">
        <f t="shared" ref="E54:U54" si="8">E50+E51+E52+E53</f>
        <v>21.625</v>
      </c>
      <c r="F54" s="28">
        <f t="shared" si="8"/>
        <v>74.91</v>
      </c>
      <c r="G54" s="33">
        <f t="shared" si="8"/>
        <v>561</v>
      </c>
      <c r="H54" s="29">
        <f t="shared" si="8"/>
        <v>0.38700000000000001</v>
      </c>
      <c r="I54" s="29">
        <f t="shared" si="8"/>
        <v>0.27400000000000002</v>
      </c>
      <c r="J54" s="29">
        <f t="shared" si="8"/>
        <v>78.95</v>
      </c>
      <c r="K54" s="29">
        <f t="shared" si="8"/>
        <v>0.35899999999999999</v>
      </c>
      <c r="L54" s="29">
        <f t="shared" si="8"/>
        <v>2.15</v>
      </c>
      <c r="M54" s="29">
        <f t="shared" si="8"/>
        <v>997.5</v>
      </c>
      <c r="N54" s="29">
        <f t="shared" si="8"/>
        <v>367.41999999999996</v>
      </c>
      <c r="O54" s="29">
        <f t="shared" si="8"/>
        <v>373.84000000000003</v>
      </c>
      <c r="P54" s="29">
        <f t="shared" si="8"/>
        <v>56.459999999999994</v>
      </c>
      <c r="Q54" s="29">
        <f t="shared" si="8"/>
        <v>386.81999999999994</v>
      </c>
      <c r="R54" s="29">
        <f t="shared" si="8"/>
        <v>14.19</v>
      </c>
      <c r="S54" s="29">
        <f t="shared" si="8"/>
        <v>20.8</v>
      </c>
      <c r="T54" s="29">
        <f t="shared" si="8"/>
        <v>37.799999999999997</v>
      </c>
      <c r="U54" s="29">
        <f t="shared" si="8"/>
        <v>12.6</v>
      </c>
    </row>
    <row r="55" spans="1:21" ht="18.75" x14ac:dyDescent="0.3">
      <c r="A55" s="17"/>
      <c r="B55" s="28" t="s">
        <v>53</v>
      </c>
      <c r="C55" s="30" t="s">
        <v>2</v>
      </c>
      <c r="D55" s="30" t="s">
        <v>3</v>
      </c>
      <c r="E55" s="30" t="s">
        <v>4</v>
      </c>
      <c r="F55" s="30" t="s">
        <v>5</v>
      </c>
      <c r="G55" s="30" t="s">
        <v>6</v>
      </c>
      <c r="H55" s="31" t="s">
        <v>7</v>
      </c>
      <c r="I55" s="31" t="s">
        <v>8</v>
      </c>
      <c r="J55" s="31" t="s">
        <v>9</v>
      </c>
      <c r="K55" s="31" t="s">
        <v>10</v>
      </c>
      <c r="L55" s="31" t="s">
        <v>11</v>
      </c>
      <c r="M55" s="31" t="s">
        <v>12</v>
      </c>
      <c r="N55" s="31" t="s">
        <v>20</v>
      </c>
      <c r="O55" s="31" t="s">
        <v>13</v>
      </c>
      <c r="P55" s="31" t="s">
        <v>14</v>
      </c>
      <c r="Q55" s="31" t="s">
        <v>15</v>
      </c>
      <c r="R55" s="31" t="s">
        <v>16</v>
      </c>
      <c r="S55" s="31" t="s">
        <v>17</v>
      </c>
      <c r="T55" s="31" t="s">
        <v>18</v>
      </c>
      <c r="U55" s="31" t="s">
        <v>19</v>
      </c>
    </row>
    <row r="56" spans="1:21" ht="18.75" x14ac:dyDescent="0.3">
      <c r="A56" s="17">
        <v>25</v>
      </c>
      <c r="B56" s="18" t="s">
        <v>54</v>
      </c>
      <c r="C56" s="19">
        <v>100</v>
      </c>
      <c r="D56" s="19">
        <v>16.989999999999998</v>
      </c>
      <c r="E56" s="19">
        <v>16.510000000000002</v>
      </c>
      <c r="F56" s="19">
        <v>3.9</v>
      </c>
      <c r="G56" s="19">
        <v>232.2</v>
      </c>
      <c r="H56" s="32">
        <v>0.04</v>
      </c>
      <c r="I56" s="32">
        <v>0.12</v>
      </c>
      <c r="J56" s="32">
        <v>25.46</v>
      </c>
      <c r="K56" s="32">
        <v>7.0000000000000007E-2</v>
      </c>
      <c r="L56" s="32">
        <v>1.42</v>
      </c>
      <c r="M56" s="32">
        <v>120.97</v>
      </c>
      <c r="N56" s="32">
        <v>322.44</v>
      </c>
      <c r="O56" s="32">
        <v>55.75</v>
      </c>
      <c r="P56" s="32">
        <v>23.25</v>
      </c>
      <c r="Q56" s="32">
        <v>166.62</v>
      </c>
      <c r="R56" s="32">
        <v>2.46</v>
      </c>
      <c r="S56" s="32">
        <v>17</v>
      </c>
      <c r="T56" s="32">
        <v>0.4</v>
      </c>
      <c r="U56" s="32">
        <v>62.8</v>
      </c>
    </row>
    <row r="57" spans="1:21" ht="18.75" x14ac:dyDescent="0.3">
      <c r="A57" s="17">
        <v>26</v>
      </c>
      <c r="B57" s="18" t="s">
        <v>55</v>
      </c>
      <c r="C57" s="19">
        <v>200</v>
      </c>
      <c r="D57" s="19">
        <v>8.2200000000000006</v>
      </c>
      <c r="E57" s="19">
        <v>6.34</v>
      </c>
      <c r="F57" s="19">
        <v>35.93</v>
      </c>
      <c r="G57" s="19">
        <v>233.7</v>
      </c>
      <c r="H57" s="32">
        <v>0.21</v>
      </c>
      <c r="I57" s="32">
        <v>0.12</v>
      </c>
      <c r="J57" s="32">
        <v>19.190000000000001</v>
      </c>
      <c r="K57" s="32">
        <v>0.09</v>
      </c>
      <c r="L57" s="32">
        <v>0</v>
      </c>
      <c r="M57" s="32">
        <v>149.44999999999999</v>
      </c>
      <c r="N57" s="32">
        <v>219.36</v>
      </c>
      <c r="O57" s="32">
        <v>46.62</v>
      </c>
      <c r="P57" s="32">
        <v>120.16</v>
      </c>
      <c r="Q57" s="32">
        <v>180.99</v>
      </c>
      <c r="R57" s="32">
        <v>4.04</v>
      </c>
      <c r="S57" s="32">
        <v>22.3</v>
      </c>
      <c r="T57" s="32">
        <v>3.6</v>
      </c>
      <c r="U57" s="32">
        <v>16.100000000000001</v>
      </c>
    </row>
    <row r="58" spans="1:21" ht="18.75" x14ac:dyDescent="0.3">
      <c r="A58" s="17">
        <v>4</v>
      </c>
      <c r="B58" s="18" t="s">
        <v>24</v>
      </c>
      <c r="C58" s="19">
        <v>200</v>
      </c>
      <c r="D58" s="19">
        <v>0.25</v>
      </c>
      <c r="E58" s="19">
        <v>5.0000000000000001E-3</v>
      </c>
      <c r="F58" s="19">
        <v>6.61</v>
      </c>
      <c r="G58" s="19">
        <v>27.9</v>
      </c>
      <c r="H58" s="20">
        <v>0</v>
      </c>
      <c r="I58" s="20">
        <v>0.01</v>
      </c>
      <c r="J58" s="20">
        <v>0.38</v>
      </c>
      <c r="K58" s="20">
        <v>0</v>
      </c>
      <c r="L58" s="20">
        <v>1.1599999999999999</v>
      </c>
      <c r="M58" s="20">
        <v>1.26</v>
      </c>
      <c r="N58" s="20">
        <v>30.22</v>
      </c>
      <c r="O58" s="20">
        <v>67</v>
      </c>
      <c r="P58" s="20">
        <v>4.5599999999999996</v>
      </c>
      <c r="Q58" s="20">
        <v>8.52</v>
      </c>
      <c r="R58" s="20">
        <v>0.77</v>
      </c>
      <c r="S58" s="20">
        <v>0</v>
      </c>
      <c r="T58" s="20">
        <v>0</v>
      </c>
      <c r="U58" s="20">
        <v>0.7</v>
      </c>
    </row>
    <row r="59" spans="1:21" ht="18.75" x14ac:dyDescent="0.3">
      <c r="A59" s="17">
        <v>22</v>
      </c>
      <c r="B59" s="18" t="s">
        <v>47</v>
      </c>
      <c r="C59" s="19">
        <v>60</v>
      </c>
      <c r="D59" s="19">
        <v>7.83</v>
      </c>
      <c r="E59" s="19">
        <v>9.8000000000000007</v>
      </c>
      <c r="F59" s="19">
        <v>19.05</v>
      </c>
      <c r="G59" s="19">
        <v>162.85</v>
      </c>
      <c r="H59" s="32">
        <v>0.17</v>
      </c>
      <c r="I59" s="32">
        <v>0.17499999999999999</v>
      </c>
      <c r="J59" s="32">
        <v>61.9</v>
      </c>
      <c r="K59" s="32">
        <v>0.215</v>
      </c>
      <c r="L59" s="32">
        <v>0.19</v>
      </c>
      <c r="M59" s="32">
        <v>311.95</v>
      </c>
      <c r="N59" s="32">
        <v>70.900000000000006</v>
      </c>
      <c r="O59" s="32">
        <v>183.2</v>
      </c>
      <c r="P59" s="32">
        <v>21.7</v>
      </c>
      <c r="Q59" s="32">
        <v>128.1</v>
      </c>
      <c r="R59" s="32">
        <v>1.6</v>
      </c>
      <c r="S59" s="32">
        <v>0</v>
      </c>
      <c r="T59" s="32">
        <v>13.75</v>
      </c>
      <c r="U59" s="32">
        <v>0.15</v>
      </c>
    </row>
    <row r="60" spans="1:21" ht="18.75" x14ac:dyDescent="0.3">
      <c r="A60" s="17">
        <v>27</v>
      </c>
      <c r="B60" s="18" t="s">
        <v>56</v>
      </c>
      <c r="C60" s="19">
        <v>30</v>
      </c>
      <c r="D60" s="19">
        <v>2.2999999999999998</v>
      </c>
      <c r="E60" s="19">
        <v>5.4</v>
      </c>
      <c r="F60" s="19">
        <v>20.100000000000001</v>
      </c>
      <c r="G60" s="19">
        <v>138.9</v>
      </c>
      <c r="H60" s="32">
        <v>0.37</v>
      </c>
      <c r="I60" s="32">
        <v>0.27</v>
      </c>
      <c r="J60" s="32">
        <v>132</v>
      </c>
      <c r="K60" s="32">
        <v>0</v>
      </c>
      <c r="L60" s="32">
        <v>0</v>
      </c>
      <c r="M60" s="32">
        <v>28</v>
      </c>
      <c r="N60" s="32">
        <v>85</v>
      </c>
      <c r="O60" s="32">
        <v>23</v>
      </c>
      <c r="P60" s="32">
        <v>10</v>
      </c>
      <c r="Q60" s="32">
        <v>65</v>
      </c>
      <c r="R60" s="32">
        <v>4.3</v>
      </c>
      <c r="S60" s="32">
        <v>0</v>
      </c>
      <c r="T60" s="32">
        <v>0</v>
      </c>
      <c r="U60" s="32">
        <v>0</v>
      </c>
    </row>
    <row r="61" spans="1:21" ht="18.75" x14ac:dyDescent="0.3">
      <c r="A61" s="17"/>
      <c r="B61" s="27" t="s">
        <v>26</v>
      </c>
      <c r="C61" s="19"/>
      <c r="D61" s="28">
        <f>D56+D57+D58+D59+D60</f>
        <v>35.589999999999996</v>
      </c>
      <c r="E61" s="28">
        <f t="shared" ref="E61:U61" si="9">E56+E57+E58+E59+E60</f>
        <v>38.055</v>
      </c>
      <c r="F61" s="28">
        <f t="shared" si="9"/>
        <v>85.59</v>
      </c>
      <c r="G61" s="28">
        <f t="shared" si="9"/>
        <v>795.55</v>
      </c>
      <c r="H61" s="29">
        <f t="shared" si="9"/>
        <v>0.79</v>
      </c>
      <c r="I61" s="29">
        <f t="shared" si="9"/>
        <v>0.69500000000000006</v>
      </c>
      <c r="J61" s="29">
        <f t="shared" si="9"/>
        <v>238.93</v>
      </c>
      <c r="K61" s="29">
        <f t="shared" si="9"/>
        <v>0.375</v>
      </c>
      <c r="L61" s="29">
        <f t="shared" si="9"/>
        <v>2.77</v>
      </c>
      <c r="M61" s="29">
        <f t="shared" si="9"/>
        <v>611.62999999999988</v>
      </c>
      <c r="N61" s="29">
        <f t="shared" si="9"/>
        <v>727.92</v>
      </c>
      <c r="O61" s="29">
        <f t="shared" si="9"/>
        <v>375.57</v>
      </c>
      <c r="P61" s="29">
        <f t="shared" si="9"/>
        <v>179.67</v>
      </c>
      <c r="Q61" s="29">
        <f t="shared" si="9"/>
        <v>549.23</v>
      </c>
      <c r="R61" s="29">
        <f t="shared" si="9"/>
        <v>13.169999999999998</v>
      </c>
      <c r="S61" s="29">
        <f t="shared" si="9"/>
        <v>39.299999999999997</v>
      </c>
      <c r="T61" s="29">
        <f t="shared" si="9"/>
        <v>17.75</v>
      </c>
      <c r="U61" s="29">
        <f t="shared" si="9"/>
        <v>79.750000000000014</v>
      </c>
    </row>
    <row r="62" spans="1:21" ht="18.75" x14ac:dyDescent="0.3">
      <c r="A62" s="17"/>
      <c r="B62" s="28" t="s">
        <v>57</v>
      </c>
      <c r="C62" s="30" t="s">
        <v>2</v>
      </c>
      <c r="D62" s="30" t="s">
        <v>3</v>
      </c>
      <c r="E62" s="30" t="s">
        <v>4</v>
      </c>
      <c r="F62" s="30" t="s">
        <v>5</v>
      </c>
      <c r="G62" s="30" t="s">
        <v>6</v>
      </c>
      <c r="H62" s="31" t="s">
        <v>7</v>
      </c>
      <c r="I62" s="31" t="s">
        <v>8</v>
      </c>
      <c r="J62" s="31" t="s">
        <v>9</v>
      </c>
      <c r="K62" s="31" t="s">
        <v>10</v>
      </c>
      <c r="L62" s="31" t="s">
        <v>11</v>
      </c>
      <c r="M62" s="31" t="s">
        <v>12</v>
      </c>
      <c r="N62" s="31" t="s">
        <v>20</v>
      </c>
      <c r="O62" s="31" t="s">
        <v>13</v>
      </c>
      <c r="P62" s="31" t="s">
        <v>14</v>
      </c>
      <c r="Q62" s="31" t="s">
        <v>15</v>
      </c>
      <c r="R62" s="31" t="s">
        <v>16</v>
      </c>
      <c r="S62" s="31" t="s">
        <v>17</v>
      </c>
      <c r="T62" s="31" t="s">
        <v>18</v>
      </c>
      <c r="U62" s="31" t="s">
        <v>19</v>
      </c>
    </row>
    <row r="63" spans="1:21" ht="18.75" x14ac:dyDescent="0.3">
      <c r="A63" s="17">
        <v>28</v>
      </c>
      <c r="B63" s="18" t="s">
        <v>58</v>
      </c>
      <c r="C63" s="19">
        <v>180</v>
      </c>
      <c r="D63" s="19">
        <v>39.549999999999997</v>
      </c>
      <c r="E63" s="19">
        <v>14.23</v>
      </c>
      <c r="F63" s="19">
        <v>29.68</v>
      </c>
      <c r="G63" s="19">
        <v>405</v>
      </c>
      <c r="H63" s="32">
        <v>7.0000000000000007E-2</v>
      </c>
      <c r="I63" s="32">
        <v>0.43</v>
      </c>
      <c r="J63" s="32">
        <v>68.16</v>
      </c>
      <c r="K63" s="32">
        <v>0.21</v>
      </c>
      <c r="L63" s="32">
        <v>0.38</v>
      </c>
      <c r="M63" s="32">
        <v>241.74</v>
      </c>
      <c r="N63" s="32">
        <v>212.59</v>
      </c>
      <c r="O63" s="32">
        <v>298.58999999999997</v>
      </c>
      <c r="P63" s="32">
        <v>43.25</v>
      </c>
      <c r="Q63" s="32">
        <v>387.56</v>
      </c>
      <c r="R63" s="32">
        <v>1.1399999999999999</v>
      </c>
      <c r="S63" s="32">
        <v>38.4</v>
      </c>
      <c r="T63" s="32">
        <v>52.1</v>
      </c>
      <c r="U63" s="32">
        <v>66.2</v>
      </c>
    </row>
    <row r="64" spans="1:21" ht="18.75" x14ac:dyDescent="0.3">
      <c r="A64" s="17">
        <v>19</v>
      </c>
      <c r="B64" s="18" t="s">
        <v>43</v>
      </c>
      <c r="C64" s="19">
        <v>40</v>
      </c>
      <c r="D64" s="19">
        <v>4.78</v>
      </c>
      <c r="E64" s="19">
        <v>4.05</v>
      </c>
      <c r="F64" s="19">
        <v>0.25</v>
      </c>
      <c r="G64" s="19">
        <v>56.6</v>
      </c>
      <c r="H64" s="32">
        <v>0.02</v>
      </c>
      <c r="I64" s="32">
        <v>0.14000000000000001</v>
      </c>
      <c r="J64" s="32">
        <v>62.4</v>
      </c>
      <c r="K64" s="32">
        <v>0.88</v>
      </c>
      <c r="L64" s="32">
        <v>0</v>
      </c>
      <c r="M64" s="32">
        <v>40.74</v>
      </c>
      <c r="N64" s="32">
        <v>46.48</v>
      </c>
      <c r="O64" s="32">
        <v>19.36</v>
      </c>
      <c r="P64" s="32">
        <v>4.18</v>
      </c>
      <c r="Q64" s="32">
        <v>66.819999999999993</v>
      </c>
      <c r="R64" s="32">
        <v>0.87</v>
      </c>
      <c r="S64" s="32">
        <v>8</v>
      </c>
      <c r="T64" s="32">
        <v>10.8</v>
      </c>
      <c r="U64" s="32">
        <v>22</v>
      </c>
    </row>
    <row r="65" spans="1:21" ht="18.75" x14ac:dyDescent="0.3">
      <c r="A65" s="17">
        <v>13</v>
      </c>
      <c r="B65" s="18" t="s">
        <v>35</v>
      </c>
      <c r="C65" s="19">
        <v>200</v>
      </c>
      <c r="D65" s="19">
        <v>0.19</v>
      </c>
      <c r="E65" s="19">
        <v>0.04</v>
      </c>
      <c r="F65" s="19">
        <v>6.42</v>
      </c>
      <c r="G65" s="19">
        <v>26.8</v>
      </c>
      <c r="H65" s="32">
        <v>0</v>
      </c>
      <c r="I65" s="32">
        <v>0.01</v>
      </c>
      <c r="J65" s="32">
        <v>0.3</v>
      </c>
      <c r="K65" s="32">
        <v>0</v>
      </c>
      <c r="L65" s="32">
        <v>0.04</v>
      </c>
      <c r="M65" s="32">
        <v>0.67</v>
      </c>
      <c r="N65" s="32">
        <v>20.75</v>
      </c>
      <c r="O65" s="32">
        <v>66.08</v>
      </c>
      <c r="P65" s="32">
        <v>3.83</v>
      </c>
      <c r="Q65" s="32">
        <v>7.18</v>
      </c>
      <c r="R65" s="32">
        <v>0.73</v>
      </c>
      <c r="S65" s="32">
        <v>0</v>
      </c>
      <c r="T65" s="32">
        <v>0</v>
      </c>
      <c r="U65" s="32">
        <v>0</v>
      </c>
    </row>
    <row r="66" spans="1:21" ht="18.75" x14ac:dyDescent="0.3">
      <c r="A66" s="17">
        <v>12</v>
      </c>
      <c r="B66" s="18" t="s">
        <v>36</v>
      </c>
      <c r="C66" s="19">
        <v>45</v>
      </c>
      <c r="D66" s="19">
        <v>4.33</v>
      </c>
      <c r="E66" s="19">
        <v>5.4</v>
      </c>
      <c r="F66" s="19">
        <v>19.05</v>
      </c>
      <c r="G66" s="19">
        <v>109.05</v>
      </c>
      <c r="H66" s="32">
        <v>0.16</v>
      </c>
      <c r="I66" s="32">
        <v>0.125</v>
      </c>
      <c r="J66" s="32">
        <v>22.9</v>
      </c>
      <c r="K66" s="32">
        <v>6.5000000000000002E-2</v>
      </c>
      <c r="L66" s="32">
        <v>0.08</v>
      </c>
      <c r="M66" s="32">
        <v>189.95</v>
      </c>
      <c r="N66" s="32">
        <v>57.9</v>
      </c>
      <c r="O66" s="32">
        <v>51.2</v>
      </c>
      <c r="P66" s="32">
        <v>16.399999999999999</v>
      </c>
      <c r="Q66" s="32">
        <v>53.1</v>
      </c>
      <c r="R66" s="32">
        <v>1.45</v>
      </c>
      <c r="S66" s="32">
        <v>0</v>
      </c>
      <c r="T66" s="32">
        <v>11.57</v>
      </c>
      <c r="U66" s="32">
        <v>0.15</v>
      </c>
    </row>
    <row r="67" spans="1:21" ht="37.5" x14ac:dyDescent="0.3">
      <c r="A67" s="17">
        <v>20</v>
      </c>
      <c r="B67" s="24" t="s">
        <v>44</v>
      </c>
      <c r="C67" s="25">
        <v>150</v>
      </c>
      <c r="D67" s="25">
        <v>4</v>
      </c>
      <c r="E67" s="25">
        <v>12</v>
      </c>
      <c r="F67" s="25">
        <v>42</v>
      </c>
      <c r="G67" s="25">
        <v>282</v>
      </c>
      <c r="H67" s="26">
        <v>0.05</v>
      </c>
      <c r="I67" s="26">
        <v>0.08</v>
      </c>
      <c r="J67" s="26">
        <v>60</v>
      </c>
      <c r="K67" s="26">
        <v>0.3</v>
      </c>
      <c r="L67" s="26">
        <v>5.8</v>
      </c>
      <c r="M67" s="26">
        <v>33</v>
      </c>
      <c r="N67" s="26">
        <v>195</v>
      </c>
      <c r="O67" s="26">
        <v>18.7</v>
      </c>
      <c r="P67" s="26">
        <v>8.8000000000000007</v>
      </c>
      <c r="Q67" s="26">
        <v>41</v>
      </c>
      <c r="R67" s="26">
        <v>1.8</v>
      </c>
      <c r="S67" s="26">
        <v>3.8</v>
      </c>
      <c r="T67" s="26">
        <v>0.8</v>
      </c>
      <c r="U67" s="26">
        <v>14.2</v>
      </c>
    </row>
    <row r="68" spans="1:21" ht="18.75" x14ac:dyDescent="0.3">
      <c r="A68" s="18"/>
      <c r="B68" s="27" t="s">
        <v>26</v>
      </c>
      <c r="C68" s="19"/>
      <c r="D68" s="28">
        <f>D63+D64+D65+D66+D67</f>
        <v>52.849999999999994</v>
      </c>
      <c r="E68" s="28">
        <f t="shared" ref="E68:U68" si="10">E63+E64+E65+E66+E67</f>
        <v>35.72</v>
      </c>
      <c r="F68" s="28">
        <f t="shared" si="10"/>
        <v>97.4</v>
      </c>
      <c r="G68" s="28">
        <f t="shared" si="10"/>
        <v>879.45</v>
      </c>
      <c r="H68" s="29">
        <f t="shared" si="10"/>
        <v>0.3</v>
      </c>
      <c r="I68" s="29">
        <f t="shared" si="10"/>
        <v>0.78500000000000003</v>
      </c>
      <c r="J68" s="29">
        <f t="shared" si="10"/>
        <v>213.76000000000002</v>
      </c>
      <c r="K68" s="29">
        <f t="shared" si="10"/>
        <v>1.4550000000000001</v>
      </c>
      <c r="L68" s="29">
        <f t="shared" si="10"/>
        <v>6.3</v>
      </c>
      <c r="M68" s="29">
        <f t="shared" si="10"/>
        <v>506.1</v>
      </c>
      <c r="N68" s="29">
        <f t="shared" si="10"/>
        <v>532.72</v>
      </c>
      <c r="O68" s="29">
        <f t="shared" si="10"/>
        <v>453.92999999999995</v>
      </c>
      <c r="P68" s="29">
        <f t="shared" si="10"/>
        <v>76.459999999999994</v>
      </c>
      <c r="Q68" s="29">
        <f t="shared" si="10"/>
        <v>555.66</v>
      </c>
      <c r="R68" s="29">
        <f t="shared" si="10"/>
        <v>5.9899999999999993</v>
      </c>
      <c r="S68" s="29">
        <f t="shared" si="10"/>
        <v>50.199999999999996</v>
      </c>
      <c r="T68" s="29">
        <f t="shared" si="10"/>
        <v>75.27</v>
      </c>
      <c r="U68" s="29">
        <f t="shared" si="10"/>
        <v>102.55000000000001</v>
      </c>
    </row>
    <row r="69" spans="1:21" ht="24.75" customHeight="1" x14ac:dyDescent="0.3">
      <c r="A69" s="18"/>
      <c r="B69" s="34" t="s">
        <v>59</v>
      </c>
      <c r="C69" s="17" t="s">
        <v>2</v>
      </c>
      <c r="D69" s="17">
        <f>(D8+D15+D23+D35+D41+D48+D54+D61+D68)/10</f>
        <v>29.428999999999995</v>
      </c>
      <c r="E69" s="17">
        <f>(E8+E15+E23+E29+E35+E41+E48+E54+E61+F73)/10</f>
        <v>28.938499999999998</v>
      </c>
      <c r="F69" s="17">
        <f t="shared" ref="F69:U69" si="11">(F8+F15+F23+F29+F35+F41+F48+F54+F61+F68)/10</f>
        <v>93.537999999999997</v>
      </c>
      <c r="G69" s="17">
        <f t="shared" si="11"/>
        <v>741.60800000000006</v>
      </c>
      <c r="H69" s="17">
        <f t="shared" si="11"/>
        <v>0.40680000000000005</v>
      </c>
      <c r="I69" s="17">
        <f t="shared" si="11"/>
        <v>0.47990000000000005</v>
      </c>
      <c r="J69" s="17">
        <f t="shared" si="11"/>
        <v>211.37400000000002</v>
      </c>
      <c r="K69" s="17">
        <f t="shared" si="11"/>
        <v>0.67189999999999994</v>
      </c>
      <c r="L69" s="17">
        <f t="shared" si="11"/>
        <v>7.1878000000000002</v>
      </c>
      <c r="M69" s="17">
        <f t="shared" si="11"/>
        <v>637.63700000000006</v>
      </c>
      <c r="N69" s="17">
        <f t="shared" si="11"/>
        <v>656.00000000000011</v>
      </c>
      <c r="O69" s="17">
        <f t="shared" si="11"/>
        <v>336.60700000000003</v>
      </c>
      <c r="P69" s="17">
        <f t="shared" si="11"/>
        <v>95.344999999999999</v>
      </c>
      <c r="Q69" s="17">
        <f t="shared" si="11"/>
        <v>404.66800000000001</v>
      </c>
      <c r="R69" s="17">
        <f t="shared" si="11"/>
        <v>7.9829999999999988</v>
      </c>
      <c r="S69" s="17">
        <f t="shared" si="11"/>
        <v>45.972999999999999</v>
      </c>
      <c r="T69" s="17">
        <f t="shared" si="11"/>
        <v>36.783199999999994</v>
      </c>
      <c r="U69" s="17">
        <f t="shared" si="11"/>
        <v>121.64699999999998</v>
      </c>
    </row>
    <row r="70" spans="1:21" x14ac:dyDescent="0.25">
      <c r="G70" s="1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25"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25"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25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25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25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25"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25"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25"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25"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25"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8:21" x14ac:dyDescent="0.25"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8:21" x14ac:dyDescent="0.25"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8:21" x14ac:dyDescent="0.25"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8:21" x14ac:dyDescent="0.25"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8:21" x14ac:dyDescent="0.25"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8:21" x14ac:dyDescent="0.25"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8:21" x14ac:dyDescent="0.25"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8:21" x14ac:dyDescent="0.25"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8:21" x14ac:dyDescent="0.25"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8:21" x14ac:dyDescent="0.25"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8:21" x14ac:dyDescent="0.25"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8:21" x14ac:dyDescent="0.25"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8:21" x14ac:dyDescent="0.25"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8:21" x14ac:dyDescent="0.25"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8:21" x14ac:dyDescent="0.25"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8:21" x14ac:dyDescent="0.25"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8:21" x14ac:dyDescent="0.25"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8:21" x14ac:dyDescent="0.25"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</sheetData>
  <pageMargins left="0" right="0" top="0.19685039370078741" bottom="0.19685039370078741" header="0.11811023622047245" footer="0.11811023622047245"/>
  <pageSetup paperSize="9" scale="71" fitToHeight="0" orientation="landscape" verticalDpi="0" r:id="rId1"/>
  <ignoredErrors>
    <ignoredError sqref="S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1"/>
  <sheetViews>
    <sheetView tabSelected="1" topLeftCell="A7" workbookViewId="0">
      <selection activeCell="S9" sqref="S9"/>
    </sheetView>
  </sheetViews>
  <sheetFormatPr defaultRowHeight="15" x14ac:dyDescent="0.25"/>
  <cols>
    <col min="1" max="1" width="3.140625" customWidth="1"/>
    <col min="2" max="2" width="5" customWidth="1"/>
    <col min="3" max="3" width="25.5703125" customWidth="1"/>
    <col min="4" max="4" width="10.5703125" customWidth="1"/>
    <col min="5" max="14" width="8" customWidth="1"/>
    <col min="15" max="15" width="9.7109375" customWidth="1"/>
    <col min="16" max="16" width="12.5703125" customWidth="1"/>
  </cols>
  <sheetData>
    <row r="2" spans="2:16" ht="26.25" customHeight="1" x14ac:dyDescent="0.25">
      <c r="C2" s="8" t="s">
        <v>83</v>
      </c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2:16" ht="26.25" customHeight="1" x14ac:dyDescent="0.25">
      <c r="C3" s="8"/>
      <c r="D3" s="8"/>
      <c r="E3" s="9"/>
      <c r="F3" s="8"/>
      <c r="G3" s="8" t="s">
        <v>81</v>
      </c>
      <c r="H3" s="8"/>
      <c r="I3" s="8"/>
      <c r="J3" s="8"/>
      <c r="K3" s="8"/>
      <c r="L3" s="8"/>
      <c r="M3" s="8"/>
      <c r="N3" s="8"/>
      <c r="O3" s="8"/>
      <c r="P3" s="10"/>
    </row>
    <row r="4" spans="2:16" ht="38.25" customHeight="1" x14ac:dyDescent="0.25"/>
    <row r="5" spans="2:16" ht="60" x14ac:dyDescent="0.25">
      <c r="B5" s="7" t="s">
        <v>60</v>
      </c>
      <c r="C5" s="6" t="s">
        <v>61</v>
      </c>
      <c r="D5" s="7" t="s">
        <v>63</v>
      </c>
      <c r="E5" s="6" t="s">
        <v>1</v>
      </c>
      <c r="F5" s="6" t="s">
        <v>27</v>
      </c>
      <c r="G5" s="6" t="s">
        <v>32</v>
      </c>
      <c r="H5" s="6" t="s">
        <v>37</v>
      </c>
      <c r="I5" s="6" t="s">
        <v>41</v>
      </c>
      <c r="J5" s="6" t="s">
        <v>45</v>
      </c>
      <c r="K5" s="6" t="s">
        <v>48</v>
      </c>
      <c r="L5" s="6" t="s">
        <v>52</v>
      </c>
      <c r="M5" s="6" t="s">
        <v>53</v>
      </c>
      <c r="N5" s="6" t="s">
        <v>57</v>
      </c>
      <c r="O5" s="12" t="s">
        <v>62</v>
      </c>
      <c r="P5" s="7" t="s">
        <v>80</v>
      </c>
    </row>
    <row r="6" spans="2:16" x14ac:dyDescent="0.25">
      <c r="B6" s="2">
        <v>1</v>
      </c>
      <c r="C6" s="1" t="s">
        <v>64</v>
      </c>
      <c r="D6" s="2">
        <v>70</v>
      </c>
      <c r="E6" s="2">
        <v>85</v>
      </c>
      <c r="F6" s="2">
        <v>100</v>
      </c>
      <c r="G6" s="2"/>
      <c r="H6" s="2"/>
      <c r="I6" s="2">
        <v>83</v>
      </c>
      <c r="J6" s="2"/>
      <c r="K6" s="2"/>
      <c r="L6" s="2">
        <v>85</v>
      </c>
      <c r="M6" s="2">
        <v>92</v>
      </c>
      <c r="N6" s="2"/>
      <c r="O6" s="4">
        <f>SUM(E6:N6)/10</f>
        <v>44.5</v>
      </c>
      <c r="P6" s="11">
        <f>(D6-O6)/D6*(-100)</f>
        <v>-36.428571428571423</v>
      </c>
    </row>
    <row r="7" spans="2:16" x14ac:dyDescent="0.25">
      <c r="B7" s="2">
        <v>2</v>
      </c>
      <c r="C7" s="1" t="s">
        <v>65</v>
      </c>
      <c r="D7" s="2">
        <v>58</v>
      </c>
      <c r="E7" s="2"/>
      <c r="F7" s="2"/>
      <c r="G7" s="2">
        <v>85</v>
      </c>
      <c r="H7" s="2"/>
      <c r="I7" s="2"/>
      <c r="J7" s="2"/>
      <c r="K7" s="2">
        <v>80</v>
      </c>
      <c r="L7" s="2"/>
      <c r="M7" s="2"/>
      <c r="N7" s="2"/>
      <c r="O7" s="4">
        <f t="shared" ref="O7:O21" si="0">SUM(E7:N7)/10</f>
        <v>16.5</v>
      </c>
      <c r="P7" s="11">
        <f t="shared" ref="P7:P21" si="1">(D7-O7)/D7*(-100)</f>
        <v>-71.551724137931032</v>
      </c>
    </row>
    <row r="8" spans="2:16" x14ac:dyDescent="0.25">
      <c r="B8" s="2">
        <v>3</v>
      </c>
      <c r="C8" s="1" t="s">
        <v>66</v>
      </c>
      <c r="D8" s="2">
        <v>40</v>
      </c>
      <c r="E8" s="2"/>
      <c r="F8" s="2"/>
      <c r="G8" s="2">
        <v>40</v>
      </c>
      <c r="H8" s="2"/>
      <c r="I8" s="2"/>
      <c r="J8" s="2"/>
      <c r="K8" s="2"/>
      <c r="L8" s="2"/>
      <c r="M8" s="2"/>
      <c r="N8" s="2">
        <v>50</v>
      </c>
      <c r="O8" s="4">
        <f t="shared" si="0"/>
        <v>9</v>
      </c>
      <c r="P8" s="11">
        <f t="shared" si="1"/>
        <v>-77.5</v>
      </c>
    </row>
    <row r="9" spans="2:16" x14ac:dyDescent="0.25">
      <c r="B9" s="2">
        <v>4</v>
      </c>
      <c r="C9" s="1" t="s">
        <v>67</v>
      </c>
      <c r="D9" s="2">
        <v>300</v>
      </c>
      <c r="E9" s="2"/>
      <c r="F9" s="2"/>
      <c r="G9" s="2"/>
      <c r="H9" s="2">
        <v>160</v>
      </c>
      <c r="I9" s="2"/>
      <c r="J9" s="2">
        <v>118</v>
      </c>
      <c r="K9" s="2">
        <v>24</v>
      </c>
      <c r="L9" s="2"/>
      <c r="M9" s="2"/>
      <c r="N9" s="2"/>
      <c r="O9" s="4">
        <f t="shared" si="0"/>
        <v>30.2</v>
      </c>
      <c r="P9" s="11">
        <f t="shared" si="1"/>
        <v>-89.933333333333337</v>
      </c>
    </row>
    <row r="10" spans="2:16" x14ac:dyDescent="0.25">
      <c r="B10" s="2">
        <v>5</v>
      </c>
      <c r="C10" s="1" t="s">
        <v>68</v>
      </c>
      <c r="D10" s="2">
        <v>50</v>
      </c>
      <c r="E10" s="2">
        <v>40</v>
      </c>
      <c r="F10" s="2"/>
      <c r="G10" s="2"/>
      <c r="H10" s="2"/>
      <c r="I10" s="2"/>
      <c r="J10" s="2"/>
      <c r="K10" s="2"/>
      <c r="L10" s="2"/>
      <c r="M10" s="2"/>
      <c r="N10" s="2">
        <v>120</v>
      </c>
      <c r="O10" s="4">
        <f t="shared" si="0"/>
        <v>16</v>
      </c>
      <c r="P10" s="11">
        <f t="shared" si="1"/>
        <v>-68</v>
      </c>
    </row>
    <row r="11" spans="2:16" x14ac:dyDescent="0.25">
      <c r="B11" s="2">
        <v>6</v>
      </c>
      <c r="C11" s="1" t="s">
        <v>69</v>
      </c>
      <c r="D11" s="2">
        <v>10</v>
      </c>
      <c r="E11" s="2"/>
      <c r="F11" s="2"/>
      <c r="G11" s="2">
        <v>20</v>
      </c>
      <c r="H11" s="2"/>
      <c r="I11" s="2"/>
      <c r="J11" s="2"/>
      <c r="K11" s="2"/>
      <c r="L11" s="2"/>
      <c r="M11" s="2"/>
      <c r="N11" s="2">
        <v>15</v>
      </c>
      <c r="O11" s="4">
        <f t="shared" si="0"/>
        <v>3.5</v>
      </c>
      <c r="P11" s="11">
        <f t="shared" si="1"/>
        <v>-65</v>
      </c>
    </row>
    <row r="12" spans="2:16" x14ac:dyDescent="0.25">
      <c r="B12" s="2">
        <v>7</v>
      </c>
      <c r="C12" s="1" t="s">
        <v>70</v>
      </c>
      <c r="D12" s="2">
        <v>9.8000000000000007</v>
      </c>
      <c r="E12" s="2"/>
      <c r="F12" s="2">
        <v>15</v>
      </c>
      <c r="G12" s="2">
        <v>6</v>
      </c>
      <c r="H12" s="2"/>
      <c r="I12" s="2">
        <v>15</v>
      </c>
      <c r="J12" s="2">
        <v>15</v>
      </c>
      <c r="K12" s="2"/>
      <c r="L12" s="2">
        <v>15</v>
      </c>
      <c r="M12" s="2">
        <v>15</v>
      </c>
      <c r="N12" s="2"/>
      <c r="O12" s="4">
        <f t="shared" si="0"/>
        <v>8.1</v>
      </c>
      <c r="P12" s="11">
        <f t="shared" si="1"/>
        <v>-17.346938775510214</v>
      </c>
    </row>
    <row r="13" spans="2:16" x14ac:dyDescent="0.25">
      <c r="B13" s="2">
        <v>8</v>
      </c>
      <c r="C13" s="1" t="s">
        <v>71</v>
      </c>
      <c r="D13" s="2">
        <v>30</v>
      </c>
      <c r="E13" s="2">
        <v>6</v>
      </c>
      <c r="F13" s="2">
        <v>4</v>
      </c>
      <c r="G13" s="2">
        <v>14</v>
      </c>
      <c r="H13" s="2">
        <v>5</v>
      </c>
      <c r="I13" s="2"/>
      <c r="J13" s="2">
        <v>9</v>
      </c>
      <c r="K13" s="2">
        <v>11</v>
      </c>
      <c r="L13" s="2">
        <v>6</v>
      </c>
      <c r="M13" s="2">
        <v>14</v>
      </c>
      <c r="N13" s="2">
        <v>10</v>
      </c>
      <c r="O13" s="4">
        <f t="shared" si="0"/>
        <v>7.9</v>
      </c>
      <c r="P13" s="11">
        <f t="shared" si="1"/>
        <v>-73.666666666666671</v>
      </c>
    </row>
    <row r="14" spans="2:16" x14ac:dyDescent="0.25">
      <c r="B14" s="2">
        <v>9</v>
      </c>
      <c r="C14" s="1" t="s">
        <v>72</v>
      </c>
      <c r="D14" s="2">
        <v>15</v>
      </c>
      <c r="E14" s="2"/>
      <c r="F14" s="2">
        <v>3</v>
      </c>
      <c r="G14" s="2">
        <v>3</v>
      </c>
      <c r="H14" s="2"/>
      <c r="I14" s="2">
        <v>6</v>
      </c>
      <c r="J14" s="2"/>
      <c r="K14" s="2">
        <v>7</v>
      </c>
      <c r="L14" s="2"/>
      <c r="M14" s="2"/>
      <c r="N14" s="2"/>
      <c r="O14" s="4">
        <f t="shared" si="0"/>
        <v>1.9</v>
      </c>
      <c r="P14" s="11">
        <f t="shared" si="1"/>
        <v>-87.333333333333329</v>
      </c>
    </row>
    <row r="15" spans="2:16" ht="30" x14ac:dyDescent="0.25">
      <c r="B15" s="4">
        <v>10</v>
      </c>
      <c r="C15" s="5" t="s">
        <v>73</v>
      </c>
      <c r="D15" s="4">
        <v>60</v>
      </c>
      <c r="E15" s="4">
        <v>51</v>
      </c>
      <c r="F15" s="4">
        <v>40</v>
      </c>
      <c r="G15" s="4">
        <v>54</v>
      </c>
      <c r="H15" s="4">
        <v>30</v>
      </c>
      <c r="I15" s="4"/>
      <c r="J15" s="4">
        <v>33</v>
      </c>
      <c r="K15" s="4"/>
      <c r="L15" s="4">
        <v>51</v>
      </c>
      <c r="M15" s="4"/>
      <c r="N15" s="4"/>
      <c r="O15" s="4">
        <f t="shared" si="0"/>
        <v>25.9</v>
      </c>
      <c r="P15" s="11">
        <f t="shared" si="1"/>
        <v>-56.833333333333336</v>
      </c>
    </row>
    <row r="16" spans="2:16" x14ac:dyDescent="0.25">
      <c r="B16" s="2">
        <v>11</v>
      </c>
      <c r="C16" s="1" t="s">
        <v>74</v>
      </c>
      <c r="D16" s="2">
        <v>40</v>
      </c>
      <c r="E16" s="2">
        <v>15</v>
      </c>
      <c r="F16" s="2">
        <v>15</v>
      </c>
      <c r="G16" s="2">
        <v>15</v>
      </c>
      <c r="H16" s="2">
        <v>25</v>
      </c>
      <c r="I16" s="2">
        <v>15</v>
      </c>
      <c r="J16" s="2">
        <v>30</v>
      </c>
      <c r="K16" s="2">
        <v>15</v>
      </c>
      <c r="L16" s="2">
        <v>15</v>
      </c>
      <c r="M16" s="2">
        <v>15</v>
      </c>
      <c r="N16" s="2">
        <v>27</v>
      </c>
      <c r="O16" s="4">
        <f t="shared" si="0"/>
        <v>18.7</v>
      </c>
      <c r="P16" s="11">
        <f t="shared" si="1"/>
        <v>-53.25</v>
      </c>
    </row>
    <row r="17" spans="2:16" ht="30" x14ac:dyDescent="0.25">
      <c r="B17" s="4">
        <v>12</v>
      </c>
      <c r="C17" s="5" t="s">
        <v>75</v>
      </c>
      <c r="D17" s="4">
        <v>10</v>
      </c>
      <c r="E17" s="4">
        <v>50</v>
      </c>
      <c r="F17" s="4">
        <v>150</v>
      </c>
      <c r="G17" s="4">
        <v>75</v>
      </c>
      <c r="H17" s="4"/>
      <c r="I17" s="4">
        <v>150</v>
      </c>
      <c r="J17" s="4"/>
      <c r="K17" s="4">
        <v>75</v>
      </c>
      <c r="L17" s="4"/>
      <c r="M17" s="4">
        <v>30</v>
      </c>
      <c r="N17" s="4">
        <v>150</v>
      </c>
      <c r="O17" s="4">
        <f t="shared" si="0"/>
        <v>68</v>
      </c>
      <c r="P17" s="11">
        <f t="shared" si="1"/>
        <v>580</v>
      </c>
    </row>
    <row r="18" spans="2:16" x14ac:dyDescent="0.25">
      <c r="B18" s="2">
        <v>13</v>
      </c>
      <c r="C18" s="1" t="s">
        <v>76</v>
      </c>
      <c r="D18" s="2">
        <v>188</v>
      </c>
      <c r="E18" s="2"/>
      <c r="F18" s="2"/>
      <c r="G18" s="2"/>
      <c r="H18" s="2"/>
      <c r="I18" s="2">
        <v>91</v>
      </c>
      <c r="J18" s="2"/>
      <c r="K18" s="2">
        <v>126</v>
      </c>
      <c r="L18" s="2"/>
      <c r="M18" s="2"/>
      <c r="N18" s="2"/>
      <c r="O18" s="4">
        <f t="shared" si="0"/>
        <v>21.7</v>
      </c>
      <c r="P18" s="11">
        <f t="shared" si="1"/>
        <v>-88.457446808510639</v>
      </c>
    </row>
    <row r="19" spans="2:16" x14ac:dyDescent="0.25">
      <c r="B19" s="2">
        <v>14</v>
      </c>
      <c r="C19" s="1" t="s">
        <v>77</v>
      </c>
      <c r="D19" s="2">
        <v>280</v>
      </c>
      <c r="E19" s="2"/>
      <c r="F19" s="2"/>
      <c r="G19" s="2"/>
      <c r="H19" s="2"/>
      <c r="I19" s="2">
        <v>30.5</v>
      </c>
      <c r="J19" s="2"/>
      <c r="K19" s="2">
        <v>39</v>
      </c>
      <c r="L19" s="2"/>
      <c r="M19" s="2"/>
      <c r="N19" s="2"/>
      <c r="O19" s="4">
        <f t="shared" si="0"/>
        <v>6.95</v>
      </c>
      <c r="P19" s="11">
        <f t="shared" si="1"/>
        <v>-97.517857142857139</v>
      </c>
    </row>
    <row r="20" spans="2:16" x14ac:dyDescent="0.25">
      <c r="B20" s="2">
        <v>15</v>
      </c>
      <c r="C20" s="1" t="s">
        <v>78</v>
      </c>
      <c r="D20" s="2">
        <v>0.4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4">
        <f t="shared" si="0"/>
        <v>1</v>
      </c>
      <c r="P20" s="11">
        <f t="shared" si="1"/>
        <v>149.99999999999997</v>
      </c>
    </row>
    <row r="21" spans="2:16" x14ac:dyDescent="0.25">
      <c r="B21" s="2">
        <v>17</v>
      </c>
      <c r="C21" s="1" t="s">
        <v>79</v>
      </c>
      <c r="D21" s="2">
        <v>150</v>
      </c>
      <c r="E21" s="2">
        <v>40</v>
      </c>
      <c r="F21" s="2">
        <v>40</v>
      </c>
      <c r="G21" s="2">
        <v>40</v>
      </c>
      <c r="H21" s="2">
        <v>0</v>
      </c>
      <c r="I21" s="2">
        <v>40</v>
      </c>
      <c r="J21" s="2">
        <v>40</v>
      </c>
      <c r="K21" s="2">
        <v>40</v>
      </c>
      <c r="L21" s="2">
        <v>40</v>
      </c>
      <c r="M21" s="2">
        <v>40</v>
      </c>
      <c r="N21" s="2">
        <v>40</v>
      </c>
      <c r="O21" s="4">
        <f t="shared" si="0"/>
        <v>36</v>
      </c>
      <c r="P21" s="11">
        <f t="shared" si="1"/>
        <v>-76</v>
      </c>
    </row>
  </sheetData>
  <pageMargins left="0.11811023622047245" right="0.11811023622047245" top="0.15748031496062992" bottom="0.15748031496062992" header="0.31496062992125984" footer="0.31496062992125984"/>
  <pageSetup paperSize="9" scale="98" fitToHeight="0" orientation="landscape" verticalDpi="0" r:id="rId1"/>
  <ignoredErrors>
    <ignoredError sqref="O6:O20 O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ведомость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2023-02-14T07:23:27Z</dcterms:modified>
</cp:coreProperties>
</file>